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tabRatio="773" activeTab="7"/>
  </bookViews>
  <sheets>
    <sheet name="リーグ組合せ" sheetId="1" r:id="rId1"/>
    <sheet name="1節" sheetId="2" r:id="rId2"/>
    <sheet name="1節対戦表" sheetId="3" r:id="rId3"/>
    <sheet name="２節" sheetId="4" r:id="rId4"/>
    <sheet name="2節対戦表" sheetId="5" r:id="rId5"/>
    <sheet name="3節" sheetId="6" r:id="rId6"/>
    <sheet name="３節対戦表" sheetId="7" r:id="rId7"/>
    <sheet name="４節" sheetId="8" r:id="rId8"/>
    <sheet name="４節対戦表" sheetId="9" r:id="rId9"/>
    <sheet name="５節" sheetId="10" r:id="rId10"/>
    <sheet name="５節対戦表" sheetId="11" r:id="rId11"/>
    <sheet name="６節" sheetId="12" r:id="rId12"/>
    <sheet name="６節対戦表" sheetId="13" r:id="rId13"/>
    <sheet name="７節" sheetId="14" r:id="rId14"/>
    <sheet name="７節対戦表" sheetId="15" r:id="rId15"/>
    <sheet name="８節" sheetId="16" r:id="rId16"/>
    <sheet name="８節対戦表" sheetId="17" r:id="rId17"/>
    <sheet name="星取表" sheetId="18" r:id="rId18"/>
  </sheets>
  <definedNames>
    <definedName name="_xlfn.SINGLE" hidden="1">#NAME?</definedName>
    <definedName name="ku">#REF!</definedName>
    <definedName name="_xlnm.Print_Area" localSheetId="1">'1節'!$A$1:$AX$59</definedName>
    <definedName name="_xlnm.Print_Area" localSheetId="2">'1節対戦表'!$A$3:$AG$88</definedName>
    <definedName name="組合せ">'リーグ組合せ'!$A$2:$E$25</definedName>
    <definedName name="組合せ2次">#REF!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<sst xmlns="http://schemas.openxmlformats.org/spreadsheetml/2006/main" count="3499" uniqueCount="188">
  <si>
    <t>ブロック順位</t>
  </si>
  <si>
    <t>ブロック</t>
  </si>
  <si>
    <t>No</t>
  </si>
  <si>
    <t>チーム名</t>
  </si>
  <si>
    <t>ブロック順位想定</t>
  </si>
  <si>
    <t>A</t>
  </si>
  <si>
    <t>中部</t>
  </si>
  <si>
    <t>中濃１</t>
  </si>
  <si>
    <t>旭ヶ丘</t>
  </si>
  <si>
    <t>大和</t>
  </si>
  <si>
    <t>中濃２</t>
  </si>
  <si>
    <t>安桜</t>
  </si>
  <si>
    <t>御嵩</t>
  </si>
  <si>
    <t>中濃３</t>
  </si>
  <si>
    <t>関さくら</t>
  </si>
  <si>
    <t>B</t>
  </si>
  <si>
    <t>郡上八幡</t>
  </si>
  <si>
    <t>中濃４</t>
  </si>
  <si>
    <t>瀬尻</t>
  </si>
  <si>
    <t>中濃５</t>
  </si>
  <si>
    <t>金竜</t>
  </si>
  <si>
    <t>武儀</t>
  </si>
  <si>
    <t>中濃６</t>
  </si>
  <si>
    <t>C</t>
  </si>
  <si>
    <t>土田</t>
  </si>
  <si>
    <t>中濃７</t>
  </si>
  <si>
    <t>武芸川</t>
  </si>
  <si>
    <t>美濃</t>
  </si>
  <si>
    <t>中濃８</t>
  </si>
  <si>
    <t>アンフィニ青</t>
  </si>
  <si>
    <t>中濃９</t>
  </si>
  <si>
    <t>太田</t>
  </si>
  <si>
    <t>D</t>
  </si>
  <si>
    <t>中濃１０</t>
  </si>
  <si>
    <t>加茂野</t>
  </si>
  <si>
    <t>中濃１１</t>
  </si>
  <si>
    <t>山手</t>
  </si>
  <si>
    <t>中濃１２</t>
  </si>
  <si>
    <t>コヴィーダ</t>
  </si>
  <si>
    <t>E</t>
  </si>
  <si>
    <t>中濃１３</t>
  </si>
  <si>
    <t>川辺</t>
  </si>
  <si>
    <t>中濃１４</t>
  </si>
  <si>
    <t>坂祝</t>
  </si>
  <si>
    <t>中濃１５</t>
  </si>
  <si>
    <t>八百津</t>
  </si>
  <si>
    <t>F</t>
  </si>
  <si>
    <t>中濃１６</t>
  </si>
  <si>
    <t>中濃１７</t>
  </si>
  <si>
    <t>桜ヶ丘ＦＣ</t>
  </si>
  <si>
    <t>中濃１８</t>
  </si>
  <si>
    <t>今渡</t>
  </si>
  <si>
    <t>アンフィニ白</t>
  </si>
  <si>
    <t>ティグレイ</t>
  </si>
  <si>
    <t>中濃１９</t>
  </si>
  <si>
    <t>中濃２０</t>
  </si>
  <si>
    <t>西可児</t>
  </si>
  <si>
    <t>G</t>
  </si>
  <si>
    <t>中濃２１</t>
  </si>
  <si>
    <t>中濃２２</t>
  </si>
  <si>
    <t>白鳥</t>
  </si>
  <si>
    <t>中濃２３</t>
  </si>
  <si>
    <t>H</t>
  </si>
  <si>
    <t>中濃２４</t>
  </si>
  <si>
    <t>中濃２５</t>
  </si>
  <si>
    <t>下有知</t>
  </si>
  <si>
    <t>中濃２６</t>
  </si>
  <si>
    <t>I</t>
  </si>
  <si>
    <t>中濃２7</t>
  </si>
  <si>
    <t>中濃２8</t>
  </si>
  <si>
    <t>ボンボネーラ</t>
  </si>
  <si>
    <t>中濃２9</t>
  </si>
  <si>
    <t>全日本中濃予選１節　Ｕ-１２</t>
  </si>
  <si>
    <t>抽選</t>
  </si>
  <si>
    <t>Ａ</t>
  </si>
  <si>
    <t>クラス</t>
  </si>
  <si>
    <t>Ｂ</t>
  </si>
  <si>
    <t>Ｃ</t>
  </si>
  <si>
    <t>Ｄ</t>
  </si>
  <si>
    <t>Ｅ</t>
  </si>
  <si>
    <t>Ｆ</t>
  </si>
  <si>
    <t>結果報告責任チーム</t>
  </si>
  <si>
    <t>会場</t>
  </si>
  <si>
    <t>東明</t>
  </si>
  <si>
    <t>中池多目</t>
  </si>
  <si>
    <t>Lポート</t>
  </si>
  <si>
    <t>牧野</t>
  </si>
  <si>
    <t>肥田瀬北</t>
  </si>
  <si>
    <t>蘇水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</si>
  <si>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</si>
  <si>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</si>
  <si>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</si>
  <si>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</si>
  <si>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</si>
  <si>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</si>
  <si>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１節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</si>
  <si>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</si>
  <si>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</si>
  <si>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</si>
  <si>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</si>
  <si>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</si>
  <si>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5/5コロナ延期</t>
  </si>
  <si>
    <t>4/29雨天延期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</si>
  <si>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</si>
  <si>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</si>
  <si>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</si>
  <si>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</si>
  <si>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</si>
  <si>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牧野グランド</t>
  </si>
  <si>
    <t>＊８人制・中濃ルール無・ピッチ６８☓５０・試合時間２０☓１０☓２０</t>
  </si>
  <si>
    <t>エコパ＝あじさいエコパーク</t>
  </si>
  <si>
    <t xml:space="preserve">  メンバー表必要</t>
  </si>
  <si>
    <t>坂祝総＝坂祝町総合運動場</t>
  </si>
  <si>
    <t>川辺北＝川辺町立川辺北小学校</t>
  </si>
  <si>
    <t>蘇水＝蘇水公園多目的広場</t>
  </si>
  <si>
    <t>南帷子＝可児市立南帷子小学校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</si>
  <si>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</si>
  <si>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</si>
  <si>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</si>
  <si>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</si>
  <si>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</si>
  <si>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</si>
  <si>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</si>
  <si>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</si>
  <si>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</si>
  <si>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</si>
  <si>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</si>
  <si>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</si>
  <si>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</si>
  <si>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</si>
  <si>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</si>
  <si>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</si>
  <si>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</si>
  <si>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</si>
  <si>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</si>
  <si>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</si>
  <si>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</si>
  <si>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</si>
  <si>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</si>
  <si>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</si>
  <si>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</si>
  <si>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</si>
  <si>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</si>
  <si>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</si>
  <si>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.</t>
  </si>
  <si>
    <t>Dブロック</t>
  </si>
  <si>
    <t>Eブロック</t>
  </si>
  <si>
    <t>Ｇ</t>
  </si>
  <si>
    <t>Fブロック</t>
  </si>
  <si>
    <t>Gブロック</t>
  </si>
  <si>
    <t>Hブロック</t>
  </si>
  <si>
    <t>Iブロック</t>
  </si>
  <si>
    <t>全日本中濃予選２節　Ｕ-１２</t>
  </si>
  <si>
    <t>中濃</t>
  </si>
  <si>
    <t>川辺北</t>
  </si>
  <si>
    <t>中池多目的</t>
  </si>
  <si>
    <t>古今伝授</t>
  </si>
  <si>
    <t>中池かわせみ</t>
  </si>
  <si>
    <t>全日本中濃予選3節　Ｕ-１２</t>
  </si>
  <si>
    <t>白山</t>
  </si>
  <si>
    <t>坂祝総合</t>
  </si>
  <si>
    <t>エコパ</t>
  </si>
  <si>
    <t>3節</t>
  </si>
  <si>
    <t>全日本中濃予選３節　Ｕ-１２</t>
  </si>
  <si>
    <t>全日本中濃予選4節　Ｕ-１２</t>
  </si>
  <si>
    <t>南帷子</t>
  </si>
  <si>
    <t>4節</t>
  </si>
  <si>
    <t>全日本中濃予選４節　Ｕ-１２</t>
  </si>
  <si>
    <t>全日本中濃予選５節　Ｕ-１２</t>
  </si>
  <si>
    <t>5節</t>
  </si>
  <si>
    <t>全日本中濃予選６節　Ｕ-１２</t>
  </si>
  <si>
    <t>6節</t>
  </si>
  <si>
    <t>全日本中濃予選７節　Ｕ-１２</t>
  </si>
  <si>
    <t>7節</t>
  </si>
  <si>
    <t>全日本中濃予選８節　Ｕ-１２</t>
  </si>
  <si>
    <t>8節</t>
  </si>
  <si>
    <t>１ブロック星取表</t>
  </si>
  <si>
    <t>4ブロック星取表1</t>
  </si>
  <si>
    <t>試合数</t>
  </si>
  <si>
    <t>得失点</t>
  </si>
  <si>
    <t>勝　点</t>
  </si>
  <si>
    <t>暫定順位</t>
  </si>
  <si>
    <t>:</t>
  </si>
  <si>
    <t>２ブロック星取表</t>
  </si>
  <si>
    <t>4ブロック星取表2</t>
  </si>
  <si>
    <t>2ブロック星取表1</t>
  </si>
  <si>
    <t>3ブロック星取表1</t>
  </si>
  <si>
    <t>3ブロック星取表2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</si>
</sst>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m&quot;月&quot;d&quot;日&quot;;@"/>
    <numFmt numFmtId="179" formatCode="h:mm;@"/>
  </numFmts>
  <fonts count="62"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1"/>
      <color indexed="12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0" fillId="2" borderId="1" applyNumberFormat="0" applyAlignment="0" applyProtection="0"/>
    <xf numFmtId="177" fontId="4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" borderId="0" applyNumberFormat="0" applyBorder="0" applyAlignment="0" applyProtection="0"/>
    <xf numFmtId="176" fontId="41" fillId="0" borderId="0" applyFont="0" applyFill="0" applyBorder="0" applyAlignment="0" applyProtection="0"/>
    <xf numFmtId="0" fontId="4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9" fillId="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9" borderId="1" applyNumberFormat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54" fillId="11" borderId="8" applyNumberFormat="0" applyAlignment="0" applyProtection="0"/>
    <xf numFmtId="0" fontId="42" fillId="12" borderId="0" applyNumberFormat="0" applyBorder="0" applyAlignment="0" applyProtection="0"/>
    <xf numFmtId="0" fontId="55" fillId="0" borderId="9" applyNumberFormat="0" applyFill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left"/>
    </xf>
    <xf numFmtId="178" fontId="2" fillId="34" borderId="14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34" borderId="13" xfId="0" applyNumberFormat="1" applyFont="1" applyFill="1" applyBorder="1" applyAlignment="1">
      <alignment horizontal="center" vertical="center"/>
    </xf>
    <xf numFmtId="2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right"/>
    </xf>
    <xf numFmtId="178" fontId="2" fillId="34" borderId="0" xfId="0" applyNumberFormat="1" applyFont="1" applyFill="1" applyBorder="1" applyAlignment="1">
      <alignment horizontal="right"/>
    </xf>
    <xf numFmtId="178" fontId="2" fillId="33" borderId="14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20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left"/>
    </xf>
    <xf numFmtId="178" fontId="2" fillId="0" borderId="19" xfId="0" applyNumberFormat="1" applyFont="1" applyFill="1" applyBorder="1" applyAlignment="1">
      <alignment horizontal="left"/>
    </xf>
    <xf numFmtId="178" fontId="2" fillId="0" borderId="1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/>
    </xf>
    <xf numFmtId="178" fontId="2" fillId="0" borderId="19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8" fontId="2" fillId="0" borderId="21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2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8" fontId="2" fillId="33" borderId="14" xfId="0" applyNumberFormat="1" applyFont="1" applyFill="1" applyBorder="1" applyAlignment="1">
      <alignment horizontal="left"/>
    </xf>
    <xf numFmtId="178" fontId="2" fillId="33" borderId="18" xfId="0" applyNumberFormat="1" applyFont="1" applyFill="1" applyBorder="1" applyAlignment="1">
      <alignment horizontal="left"/>
    </xf>
    <xf numFmtId="178" fontId="2" fillId="33" borderId="19" xfId="0" applyNumberFormat="1" applyFont="1" applyFill="1" applyBorder="1" applyAlignment="1">
      <alignment horizontal="left"/>
    </xf>
    <xf numFmtId="178" fontId="2" fillId="0" borderId="18" xfId="0" applyNumberFormat="1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left" vertical="center"/>
    </xf>
    <xf numFmtId="178" fontId="2" fillId="34" borderId="13" xfId="0" applyNumberFormat="1" applyFont="1" applyFill="1" applyBorder="1" applyAlignment="1">
      <alignment/>
    </xf>
    <xf numFmtId="178" fontId="2" fillId="34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2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0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left" vertical="center"/>
    </xf>
    <xf numFmtId="178" fontId="2" fillId="34" borderId="19" xfId="0" applyNumberFormat="1" applyFont="1" applyFill="1" applyBorder="1" applyAlignment="1">
      <alignment horizontal="left" vertical="center"/>
    </xf>
    <xf numFmtId="178" fontId="2" fillId="33" borderId="21" xfId="0" applyNumberFormat="1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 vertical="center"/>
    </xf>
    <xf numFmtId="20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56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56" fontId="0" fillId="0" borderId="23" xfId="0" applyNumberForma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20" fontId="0" fillId="0" borderId="38" xfId="0" applyNumberFormat="1" applyFont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20" fontId="0" fillId="0" borderId="43" xfId="0" applyNumberFormat="1" applyFont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8" fillId="0" borderId="48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vertical="center"/>
    </xf>
    <xf numFmtId="0" fontId="8" fillId="0" borderId="49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vertical="center"/>
    </xf>
    <xf numFmtId="0" fontId="8" fillId="0" borderId="3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37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distributed" vertical="center"/>
    </xf>
    <xf numFmtId="56" fontId="0" fillId="0" borderId="23" xfId="0" applyNumberFormat="1" applyFill="1" applyBorder="1" applyAlignment="1">
      <alignment horizontal="center" vertical="center"/>
    </xf>
    <xf numFmtId="0" fontId="8" fillId="35" borderId="44" xfId="0" applyFont="1" applyFill="1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0" fontId="8" fillId="35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0" fillId="36" borderId="44" xfId="0" applyFont="1" applyFill="1" applyBorder="1" applyAlignment="1">
      <alignment/>
    </xf>
    <xf numFmtId="0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2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5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38" xfId="0" applyFont="1" applyBorder="1" applyAlignment="1">
      <alignment horizontal="distributed" vertical="center"/>
    </xf>
    <xf numFmtId="0" fontId="8" fillId="0" borderId="36" xfId="0" applyFont="1" applyBorder="1" applyAlignment="1">
      <alignment horizontal="right" vertical="center" shrinkToFit="1"/>
    </xf>
    <xf numFmtId="0" fontId="8" fillId="0" borderId="37" xfId="0" applyFont="1" applyBorder="1" applyAlignment="1">
      <alignment horizontal="right" vertical="center" shrinkToFit="1"/>
    </xf>
    <xf numFmtId="0" fontId="8" fillId="0" borderId="45" xfId="0" applyFont="1" applyBorder="1" applyAlignment="1">
      <alignment horizontal="distributed" vertical="center"/>
    </xf>
    <xf numFmtId="0" fontId="8" fillId="0" borderId="58" xfId="0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5" borderId="0" xfId="0" applyFont="1" applyFill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>
      <alignment/>
    </xf>
    <xf numFmtId="56" fontId="3" fillId="0" borderId="0" xfId="0" applyNumberFormat="1" applyFont="1" applyAlignment="1">
      <alignment horizontal="center"/>
    </xf>
    <xf numFmtId="56" fontId="3" fillId="0" borderId="14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56" fontId="3" fillId="0" borderId="54" xfId="0" applyNumberFormat="1" applyFont="1" applyBorder="1" applyAlignment="1">
      <alignment horizontal="center"/>
    </xf>
    <xf numFmtId="56" fontId="3" fillId="0" borderId="37" xfId="0" applyNumberFormat="1" applyFont="1" applyBorder="1" applyAlignment="1">
      <alignment horizontal="center"/>
    </xf>
    <xf numFmtId="56" fontId="3" fillId="0" borderId="60" xfId="0" applyNumberFormat="1" applyFont="1" applyBorder="1" applyAlignment="1">
      <alignment horizontal="center"/>
    </xf>
    <xf numFmtId="20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distributed" vertical="distributed" wrapText="1"/>
    </xf>
    <xf numFmtId="0" fontId="13" fillId="0" borderId="48" xfId="0" applyFont="1" applyBorder="1" applyAlignment="1">
      <alignment horizontal="distributed" vertical="distributed" wrapText="1"/>
    </xf>
    <xf numFmtId="0" fontId="13" fillId="0" borderId="40" xfId="0" applyFont="1" applyBorder="1" applyAlignment="1">
      <alignment horizontal="distributed" vertical="distributed" wrapText="1"/>
    </xf>
    <xf numFmtId="0" fontId="13" fillId="37" borderId="29" xfId="0" applyFont="1" applyFill="1" applyBorder="1" applyAlignment="1">
      <alignment horizontal="distributed" vertical="distributed" wrapText="1"/>
    </xf>
    <xf numFmtId="0" fontId="13" fillId="0" borderId="29" xfId="0" applyFont="1" applyBorder="1" applyAlignment="1">
      <alignment horizontal="distributed" vertical="distributed" wrapText="1"/>
    </xf>
    <xf numFmtId="0" fontId="13" fillId="0" borderId="40" xfId="0" applyFont="1" applyBorder="1" applyAlignment="1">
      <alignment horizontal="center" vertical="distributed" wrapText="1"/>
    </xf>
    <xf numFmtId="0" fontId="13" fillId="37" borderId="38" xfId="0" applyFont="1" applyFill="1" applyBorder="1" applyAlignment="1">
      <alignment horizontal="distributed" vertical="distributed" wrapText="1"/>
    </xf>
    <xf numFmtId="0" fontId="13" fillId="0" borderId="38" xfId="0" applyFont="1" applyBorder="1" applyAlignment="1">
      <alignment horizontal="distributed" vertical="distributed" wrapText="1"/>
    </xf>
    <xf numFmtId="0" fontId="13" fillId="37" borderId="66" xfId="0" applyFont="1" applyFill="1" applyBorder="1" applyAlignment="1">
      <alignment horizontal="distributed" vertical="distributed" wrapText="1"/>
    </xf>
    <xf numFmtId="0" fontId="13" fillId="0" borderId="52" xfId="0" applyFont="1" applyBorder="1" applyAlignment="1">
      <alignment horizontal="distributed" vertical="distributed" wrapText="1"/>
    </xf>
    <xf numFmtId="0" fontId="13" fillId="0" borderId="41" xfId="0" applyFont="1" applyBorder="1" applyAlignment="1">
      <alignment horizontal="distributed" vertical="distributed" wrapText="1"/>
    </xf>
    <xf numFmtId="0" fontId="13" fillId="0" borderId="41" xfId="0" applyFont="1" applyBorder="1" applyAlignment="1">
      <alignment horizontal="center" vertical="distributed" wrapText="1"/>
    </xf>
    <xf numFmtId="0" fontId="13" fillId="37" borderId="67" xfId="0" applyFont="1" applyFill="1" applyBorder="1" applyAlignment="1">
      <alignment horizontal="distributed" vertical="distributed" wrapText="1"/>
    </xf>
    <xf numFmtId="0" fontId="13" fillId="0" borderId="49" xfId="0" applyFont="1" applyBorder="1" applyAlignment="1">
      <alignment horizontal="distributed" vertical="distributed" wrapText="1"/>
    </xf>
    <xf numFmtId="0" fontId="13" fillId="0" borderId="68" xfId="0" applyFont="1" applyBorder="1" applyAlignment="1">
      <alignment horizontal="distributed" vertical="distributed" wrapText="1"/>
    </xf>
    <xf numFmtId="0" fontId="13" fillId="37" borderId="31" xfId="0" applyFont="1" applyFill="1" applyBorder="1" applyAlignment="1">
      <alignment horizontal="distributed" vertical="distributed" wrapText="1"/>
    </xf>
    <xf numFmtId="0" fontId="13" fillId="0" borderId="31" xfId="0" applyFont="1" applyBorder="1" applyAlignment="1">
      <alignment horizontal="distributed" vertical="distributed" wrapText="1"/>
    </xf>
    <xf numFmtId="0" fontId="13" fillId="0" borderId="68" xfId="0" applyFont="1" applyBorder="1" applyAlignment="1">
      <alignment horizontal="center" vertical="distributed" wrapText="1"/>
    </xf>
    <xf numFmtId="0" fontId="13" fillId="37" borderId="45" xfId="0" applyFont="1" applyFill="1" applyBorder="1" applyAlignment="1">
      <alignment horizontal="distributed" vertical="distributed" wrapText="1"/>
    </xf>
    <xf numFmtId="0" fontId="13" fillId="0" borderId="45" xfId="0" applyFont="1" applyBorder="1" applyAlignment="1">
      <alignment horizontal="distributed" vertical="distributed" wrapText="1"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48" xfId="0" applyFont="1" applyBorder="1" applyAlignment="1">
      <alignment horizontal="center" vertical="distributed" wrapText="1"/>
    </xf>
    <xf numFmtId="0" fontId="13" fillId="0" borderId="55" xfId="0" applyFont="1" applyBorder="1" applyAlignment="1">
      <alignment horizontal="distributed" vertical="distributed" wrapText="1"/>
    </xf>
    <xf numFmtId="0" fontId="13" fillId="0" borderId="48" xfId="0" applyFont="1" applyFill="1" applyBorder="1" applyAlignment="1">
      <alignment horizontal="distributed" vertical="distributed" wrapText="1"/>
    </xf>
    <xf numFmtId="0" fontId="13" fillId="0" borderId="52" xfId="0" applyFont="1" applyBorder="1" applyAlignment="1">
      <alignment horizontal="center" vertical="distributed" wrapText="1"/>
    </xf>
    <xf numFmtId="0" fontId="13" fillId="0" borderId="69" xfId="0" applyFont="1" applyBorder="1" applyAlignment="1">
      <alignment horizontal="distributed" vertical="distributed" wrapText="1"/>
    </xf>
    <xf numFmtId="0" fontId="13" fillId="0" borderId="52" xfId="0" applyFont="1" applyFill="1" applyBorder="1" applyAlignment="1">
      <alignment horizontal="distributed" vertical="distributed" wrapText="1"/>
    </xf>
    <xf numFmtId="0" fontId="13" fillId="0" borderId="49" xfId="0" applyFont="1" applyBorder="1" applyAlignment="1">
      <alignment horizontal="center" vertical="distributed" wrapText="1"/>
    </xf>
    <xf numFmtId="0" fontId="13" fillId="0" borderId="58" xfId="0" applyFont="1" applyBorder="1" applyAlignment="1">
      <alignment horizontal="distributed" vertical="distributed" wrapText="1"/>
    </xf>
    <xf numFmtId="0" fontId="13" fillId="0" borderId="49" xfId="0" applyFont="1" applyFill="1" applyBorder="1" applyAlignment="1">
      <alignment horizontal="distributed" vertical="distributed" wrapTex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horizontal="center"/>
    </xf>
    <xf numFmtId="0" fontId="3" fillId="0" borderId="33" xfId="0" applyFont="1" applyBorder="1" applyAlignment="1">
      <alignment horizontal="center"/>
    </xf>
    <xf numFmtId="20" fontId="3" fillId="0" borderId="54" xfId="0" applyNumberFormat="1" applyFont="1" applyBorder="1" applyAlignment="1">
      <alignment horizontal="center"/>
    </xf>
    <xf numFmtId="20" fontId="3" fillId="0" borderId="37" xfId="0" applyNumberFormat="1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13" fillId="0" borderId="56" xfId="0" applyFont="1" applyBorder="1" applyAlignment="1">
      <alignment horizontal="distributed" vertical="distributed" wrapText="1"/>
    </xf>
    <xf numFmtId="0" fontId="13" fillId="0" borderId="55" xfId="0" applyFont="1" applyBorder="1" applyAlignment="1">
      <alignment horizontal="center" vertical="distributed" wrapText="1"/>
    </xf>
    <xf numFmtId="0" fontId="13" fillId="37" borderId="18" xfId="0" applyFont="1" applyFill="1" applyBorder="1" applyAlignment="1">
      <alignment horizontal="distributed" vertical="distributed" wrapText="1"/>
    </xf>
    <xf numFmtId="0" fontId="13" fillId="38" borderId="40" xfId="0" applyFont="1" applyFill="1" applyBorder="1" applyAlignment="1">
      <alignment horizontal="distributed" vertical="distributed" wrapText="1"/>
    </xf>
    <xf numFmtId="0" fontId="13" fillId="37" borderId="19" xfId="0" applyFont="1" applyFill="1" applyBorder="1" applyAlignment="1">
      <alignment horizontal="distributed" vertical="distributed" wrapText="1"/>
    </xf>
    <xf numFmtId="0" fontId="13" fillId="0" borderId="57" xfId="0" applyFont="1" applyBorder="1" applyAlignment="1">
      <alignment horizontal="distributed" vertical="distributed" wrapText="1"/>
    </xf>
    <xf numFmtId="0" fontId="13" fillId="0" borderId="69" xfId="0" applyFont="1" applyBorder="1" applyAlignment="1">
      <alignment horizontal="center" vertical="distributed" wrapText="1"/>
    </xf>
    <xf numFmtId="0" fontId="13" fillId="37" borderId="13" xfId="0" applyFont="1" applyFill="1" applyBorder="1" applyAlignment="1">
      <alignment horizontal="distributed" vertical="distributed" wrapText="1"/>
    </xf>
    <xf numFmtId="0" fontId="13" fillId="38" borderId="41" xfId="0" applyFont="1" applyFill="1" applyBorder="1" applyAlignment="1">
      <alignment horizontal="distributed" vertical="distributed" wrapText="1"/>
    </xf>
    <xf numFmtId="0" fontId="13" fillId="37" borderId="0" xfId="0" applyFont="1" applyFill="1" applyBorder="1" applyAlignment="1">
      <alignment horizontal="distributed" vertical="distributed" wrapText="1"/>
    </xf>
    <xf numFmtId="0" fontId="13" fillId="0" borderId="59" xfId="0" applyFont="1" applyBorder="1" applyAlignment="1">
      <alignment horizontal="distributed" vertical="distributed" wrapText="1"/>
    </xf>
    <xf numFmtId="0" fontId="13" fillId="0" borderId="58" xfId="0" applyFont="1" applyBorder="1" applyAlignment="1">
      <alignment horizontal="center" vertical="distributed" wrapText="1"/>
    </xf>
    <xf numFmtId="0" fontId="13" fillId="37" borderId="22" xfId="0" applyFont="1" applyFill="1" applyBorder="1" applyAlignment="1">
      <alignment horizontal="distributed" vertical="distributed" wrapText="1"/>
    </xf>
    <xf numFmtId="0" fontId="13" fillId="38" borderId="68" xfId="0" applyFont="1" applyFill="1" applyBorder="1" applyAlignment="1">
      <alignment horizontal="distributed" vertical="distributed" wrapText="1"/>
    </xf>
    <xf numFmtId="0" fontId="13" fillId="37" borderId="23" xfId="0" applyFont="1" applyFill="1" applyBorder="1" applyAlignment="1">
      <alignment horizontal="distributed" vertical="distributed" wrapText="1"/>
    </xf>
    <xf numFmtId="0" fontId="2" fillId="0" borderId="0" xfId="0" applyFont="1" applyAlignment="1">
      <alignment/>
    </xf>
    <xf numFmtId="58" fontId="3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38" borderId="56" xfId="0" applyFont="1" applyFill="1" applyBorder="1" applyAlignment="1">
      <alignment horizontal="distributed" vertical="distributed" wrapText="1"/>
    </xf>
    <xf numFmtId="0" fontId="13" fillId="0" borderId="55" xfId="0" applyFont="1" applyFill="1" applyBorder="1" applyAlignment="1">
      <alignment horizontal="distributed" vertical="distributed" wrapText="1"/>
    </xf>
    <xf numFmtId="0" fontId="13" fillId="38" borderId="57" xfId="0" applyFont="1" applyFill="1" applyBorder="1" applyAlignment="1">
      <alignment horizontal="distributed" vertical="distributed" wrapText="1"/>
    </xf>
    <xf numFmtId="0" fontId="13" fillId="0" borderId="69" xfId="0" applyFont="1" applyFill="1" applyBorder="1" applyAlignment="1">
      <alignment horizontal="distributed" vertical="distributed" wrapText="1"/>
    </xf>
    <xf numFmtId="0" fontId="13" fillId="38" borderId="59" xfId="0" applyFont="1" applyFill="1" applyBorder="1" applyAlignment="1">
      <alignment horizontal="distributed" vertical="distributed" wrapText="1"/>
    </xf>
    <xf numFmtId="0" fontId="13" fillId="0" borderId="58" xfId="0" applyFont="1" applyFill="1" applyBorder="1" applyAlignment="1">
      <alignment horizontal="distributed" vertical="distributed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37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58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36" borderId="0" xfId="0" applyFont="1" applyFill="1" applyAlignment="1">
      <alignment/>
    </xf>
    <xf numFmtId="0" fontId="0" fillId="36" borderId="44" xfId="0" applyFill="1" applyBorder="1" applyAlignment="1">
      <alignment/>
    </xf>
    <xf numFmtId="0" fontId="8" fillId="0" borderId="55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43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right" vertical="center" shrinkToFit="1"/>
    </xf>
    <xf numFmtId="0" fontId="13" fillId="38" borderId="48" xfId="0" applyFont="1" applyFill="1" applyBorder="1" applyAlignment="1">
      <alignment horizontal="distributed" vertical="distributed" wrapText="1"/>
    </xf>
    <xf numFmtId="0" fontId="13" fillId="38" borderId="19" xfId="0" applyFont="1" applyFill="1" applyBorder="1" applyAlignment="1">
      <alignment horizontal="distributed" vertical="distributed" wrapText="1"/>
    </xf>
    <xf numFmtId="0" fontId="13" fillId="38" borderId="55" xfId="0" applyFont="1" applyFill="1" applyBorder="1" applyAlignment="1">
      <alignment horizontal="distributed" vertical="distributed" wrapText="1"/>
    </xf>
    <xf numFmtId="0" fontId="13" fillId="38" borderId="52" xfId="0" applyFont="1" applyFill="1" applyBorder="1" applyAlignment="1">
      <alignment horizontal="distributed" vertical="distributed" wrapText="1"/>
    </xf>
    <xf numFmtId="0" fontId="13" fillId="38" borderId="0" xfId="0" applyFont="1" applyFill="1" applyBorder="1" applyAlignment="1">
      <alignment horizontal="distributed" vertical="distributed" wrapText="1"/>
    </xf>
    <xf numFmtId="0" fontId="13" fillId="38" borderId="69" xfId="0" applyFont="1" applyFill="1" applyBorder="1" applyAlignment="1">
      <alignment horizontal="distributed" vertical="distributed" wrapText="1"/>
    </xf>
    <xf numFmtId="0" fontId="13" fillId="38" borderId="49" xfId="0" applyFont="1" applyFill="1" applyBorder="1" applyAlignment="1">
      <alignment horizontal="distributed" vertical="distributed" wrapText="1"/>
    </xf>
    <xf numFmtId="0" fontId="13" fillId="38" borderId="23" xfId="0" applyFont="1" applyFill="1" applyBorder="1" applyAlignment="1">
      <alignment horizontal="distributed" vertical="distributed" wrapText="1"/>
    </xf>
    <xf numFmtId="0" fontId="13" fillId="38" borderId="58" xfId="0" applyFont="1" applyFill="1" applyBorder="1" applyAlignment="1">
      <alignment horizontal="distributed" vertical="distributed" wrapText="1"/>
    </xf>
    <xf numFmtId="0" fontId="3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4" xfId="0" applyFont="1" applyBorder="1" applyAlignment="1">
      <alignment/>
    </xf>
    <xf numFmtId="56" fontId="0" fillId="0" borderId="0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47" xfId="0" applyFont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/>
    </xf>
    <xf numFmtId="0" fontId="0" fillId="0" borderId="13" xfId="0" applyBorder="1" applyAlignment="1">
      <alignment shrinkToFit="1"/>
    </xf>
    <xf numFmtId="56" fontId="3" fillId="0" borderId="28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20" fontId="3" fillId="0" borderId="6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178" fontId="3" fillId="0" borderId="54" xfId="0" applyNumberFormat="1" applyFont="1" applyBorder="1" applyAlignment="1">
      <alignment horizontal="center"/>
    </xf>
    <xf numFmtId="178" fontId="3" fillId="0" borderId="37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78" fontId="0" fillId="0" borderId="23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3" fillId="0" borderId="15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3" fillId="5" borderId="33" xfId="0" applyFont="1" applyFill="1" applyBorder="1" applyAlignment="1">
      <alignment horizontal="center"/>
    </xf>
    <xf numFmtId="56" fontId="3" fillId="5" borderId="54" xfId="0" applyNumberFormat="1" applyFont="1" applyFill="1" applyBorder="1" applyAlignment="1">
      <alignment horizontal="center"/>
    </xf>
    <xf numFmtId="56" fontId="3" fillId="5" borderId="37" xfId="0" applyNumberFormat="1" applyFont="1" applyFill="1" applyBorder="1" applyAlignment="1">
      <alignment horizontal="center"/>
    </xf>
    <xf numFmtId="56" fontId="3" fillId="5" borderId="60" xfId="0" applyNumberFormat="1" applyFont="1" applyFill="1" applyBorder="1" applyAlignment="1">
      <alignment horizontal="center"/>
    </xf>
    <xf numFmtId="20" fontId="3" fillId="5" borderId="28" xfId="0" applyNumberFormat="1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20" fontId="0" fillId="0" borderId="58" xfId="0" applyNumberFormat="1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7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56" fontId="3" fillId="5" borderId="28" xfId="0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56" fontId="3" fillId="5" borderId="18" xfId="0" applyNumberFormat="1" applyFont="1" applyFill="1" applyBorder="1" applyAlignment="1">
      <alignment horizontal="center"/>
    </xf>
    <xf numFmtId="56" fontId="3" fillId="5" borderId="19" xfId="0" applyNumberFormat="1" applyFont="1" applyFill="1" applyBorder="1" applyAlignment="1">
      <alignment horizontal="center"/>
    </xf>
    <xf numFmtId="20" fontId="3" fillId="5" borderId="54" xfId="0" applyNumberFormat="1" applyFont="1" applyFill="1" applyBorder="1" applyAlignment="1">
      <alignment horizontal="center"/>
    </xf>
    <xf numFmtId="20" fontId="3" fillId="5" borderId="37" xfId="0" applyNumberFormat="1" applyFont="1" applyFill="1" applyBorder="1" applyAlignment="1">
      <alignment horizontal="center"/>
    </xf>
    <xf numFmtId="20" fontId="3" fillId="5" borderId="6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8" fillId="36" borderId="19" xfId="0" applyFont="1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8" fillId="36" borderId="44" xfId="0" applyFont="1" applyFill="1" applyBorder="1" applyAlignment="1">
      <alignment/>
    </xf>
    <xf numFmtId="20" fontId="0" fillId="0" borderId="23" xfId="0" applyNumberFormat="1" applyFont="1" applyBorder="1" applyAlignment="1">
      <alignment/>
    </xf>
    <xf numFmtId="0" fontId="8" fillId="0" borderId="56" xfId="0" applyFont="1" applyBorder="1" applyAlignment="1">
      <alignment horizontal="distributed" vertical="center"/>
    </xf>
    <xf numFmtId="0" fontId="3" fillId="39" borderId="63" xfId="0" applyFont="1" applyFill="1" applyBorder="1" applyAlignment="1">
      <alignment horizontal="center"/>
    </xf>
    <xf numFmtId="0" fontId="3" fillId="39" borderId="64" xfId="0" applyFont="1" applyFill="1" applyBorder="1" applyAlignment="1">
      <alignment horizontal="center"/>
    </xf>
    <xf numFmtId="0" fontId="3" fillId="39" borderId="6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56" fontId="3" fillId="5" borderId="15" xfId="0" applyNumberFormat="1" applyFont="1" applyFill="1" applyBorder="1" applyAlignment="1">
      <alignment horizontal="center"/>
    </xf>
    <xf numFmtId="56" fontId="3" fillId="5" borderId="16" xfId="0" applyNumberFormat="1" applyFont="1" applyFill="1" applyBorder="1" applyAlignment="1">
      <alignment horizontal="center"/>
    </xf>
    <xf numFmtId="20" fontId="3" fillId="5" borderId="38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distributed" wrapText="1"/>
    </xf>
    <xf numFmtId="0" fontId="13" fillId="38" borderId="40" xfId="0" applyFont="1" applyFill="1" applyBorder="1" applyAlignment="1">
      <alignment horizontal="center" vertical="distributed" wrapText="1"/>
    </xf>
    <xf numFmtId="0" fontId="13" fillId="0" borderId="69" xfId="0" applyFont="1" applyFill="1" applyBorder="1" applyAlignment="1">
      <alignment horizontal="center" vertical="distributed" wrapText="1"/>
    </xf>
    <xf numFmtId="0" fontId="13" fillId="38" borderId="41" xfId="0" applyFont="1" applyFill="1" applyBorder="1" applyAlignment="1">
      <alignment horizontal="center" vertical="distributed" wrapText="1"/>
    </xf>
    <xf numFmtId="0" fontId="13" fillId="0" borderId="58" xfId="0" applyFont="1" applyFill="1" applyBorder="1" applyAlignment="1">
      <alignment horizontal="center" vertical="distributed" wrapText="1"/>
    </xf>
    <xf numFmtId="0" fontId="13" fillId="38" borderId="68" xfId="0" applyFont="1" applyFill="1" applyBorder="1" applyAlignment="1">
      <alignment horizontal="center" vertical="distributed" wrapText="1"/>
    </xf>
    <xf numFmtId="0" fontId="3" fillId="0" borderId="47" xfId="0" applyFont="1" applyBorder="1" applyAlignment="1">
      <alignment/>
    </xf>
    <xf numFmtId="0" fontId="3" fillId="5" borderId="62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distributed" vertical="distributed" wrapText="1"/>
    </xf>
    <xf numFmtId="0" fontId="13" fillId="37" borderId="48" xfId="0" applyFont="1" applyFill="1" applyBorder="1" applyAlignment="1">
      <alignment horizontal="distributed" vertical="distributed" wrapText="1"/>
    </xf>
    <xf numFmtId="0" fontId="13" fillId="0" borderId="41" xfId="0" applyFont="1" applyFill="1" applyBorder="1" applyAlignment="1">
      <alignment horizontal="distributed" vertical="distributed" wrapText="1"/>
    </xf>
    <xf numFmtId="0" fontId="13" fillId="37" borderId="52" xfId="0" applyFont="1" applyFill="1" applyBorder="1" applyAlignment="1">
      <alignment horizontal="distributed" vertical="distributed" wrapText="1"/>
    </xf>
    <xf numFmtId="0" fontId="13" fillId="37" borderId="49" xfId="0" applyFont="1" applyFill="1" applyBorder="1" applyAlignment="1">
      <alignment horizontal="distributed" vertical="distributed" wrapText="1"/>
    </xf>
    <xf numFmtId="0" fontId="19" fillId="5" borderId="50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9" fillId="5" borderId="6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distributed" vertical="distributed" wrapText="1"/>
    </xf>
    <xf numFmtId="0" fontId="3" fillId="0" borderId="52" xfId="0" applyFont="1" applyFill="1" applyBorder="1" applyAlignment="1">
      <alignment horizontal="distributed" vertical="distributed" wrapText="1"/>
    </xf>
    <xf numFmtId="0" fontId="3" fillId="0" borderId="49" xfId="0" applyFont="1" applyFill="1" applyBorder="1" applyAlignment="1">
      <alignment horizontal="distributed" vertical="distributed" wrapText="1"/>
    </xf>
    <xf numFmtId="0" fontId="8" fillId="36" borderId="23" xfId="0" applyFont="1" applyFill="1" applyBorder="1" applyAlignment="1">
      <alignment/>
    </xf>
    <xf numFmtId="0" fontId="0" fillId="36" borderId="44" xfId="0" applyFill="1" applyBorder="1" applyAlignment="1">
      <alignment horizontal="center"/>
    </xf>
    <xf numFmtId="179" fontId="0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distributed" vertical="center"/>
    </xf>
    <xf numFmtId="0" fontId="61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9" fontId="3" fillId="5" borderId="54" xfId="0" applyNumberFormat="1" applyFont="1" applyFill="1" applyBorder="1" applyAlignment="1">
      <alignment horizontal="center"/>
    </xf>
    <xf numFmtId="179" fontId="3" fillId="5" borderId="37" xfId="0" applyNumberFormat="1" applyFont="1" applyFill="1" applyBorder="1" applyAlignment="1">
      <alignment horizontal="center"/>
    </xf>
    <xf numFmtId="179" fontId="3" fillId="5" borderId="6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2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40" borderId="70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Fill="1" applyBorder="1" applyAlignment="1">
      <alignment/>
    </xf>
    <xf numFmtId="0" fontId="3" fillId="40" borderId="7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2" xfId="0" applyFont="1" applyFill="1" applyBorder="1" applyAlignment="1">
      <alignment horizontal="left"/>
    </xf>
    <xf numFmtId="0" fontId="8" fillId="0" borderId="0" xfId="0" applyFont="1" applyBorder="1" applyAlignment="1" quotePrefix="1">
      <alignment vertical="center"/>
    </xf>
    <xf numFmtId="0" fontId="8" fillId="0" borderId="37" xfId="0" applyFont="1" applyBorder="1" applyAlignment="1" quotePrefix="1">
      <alignment vertical="center"/>
    </xf>
    <xf numFmtId="0" fontId="8" fillId="0" borderId="23" xfId="0" applyFont="1" applyBorder="1" applyAlignment="1" quotePrefix="1">
      <alignment vertical="center"/>
    </xf>
    <xf numFmtId="0" fontId="8" fillId="0" borderId="44" xfId="0" applyFont="1" applyBorder="1" applyAlignment="1" quotePrefix="1">
      <alignment vertical="center"/>
    </xf>
    <xf numFmtId="0" fontId="8" fillId="0" borderId="19" xfId="0" applyFont="1" applyBorder="1" applyAlignment="1" quotePrefix="1">
      <alignment vertical="center"/>
    </xf>
    <xf numFmtId="0" fontId="8" fillId="0" borderId="0" xfId="0" applyFont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selection activeCell="D41" sqref="D41"/>
    </sheetView>
  </sheetViews>
  <sheetFormatPr defaultColWidth="9.00390625" defaultRowHeight="13.5"/>
  <cols>
    <col min="1" max="1" width="19.00390625" style="251" customWidth="1"/>
    <col min="2" max="2" width="8.875" style="251" customWidth="1"/>
    <col min="3" max="3" width="4.00390625" style="251" bestFit="1" customWidth="1"/>
    <col min="4" max="4" width="13.50390625" style="251" customWidth="1"/>
    <col min="5" max="5" width="23.125" style="251" customWidth="1"/>
    <col min="6" max="9" width="9.00390625" style="251" customWidth="1"/>
    <col min="10" max="10" width="15.625" style="251" customWidth="1"/>
    <col min="11" max="16384" width="9.00390625" style="251" customWidth="1"/>
  </cols>
  <sheetData>
    <row r="1" spans="1:5" ht="13.5">
      <c r="A1" s="251" t="s">
        <v>0</v>
      </c>
      <c r="B1" s="256" t="s">
        <v>1</v>
      </c>
      <c r="C1" s="256" t="s">
        <v>2</v>
      </c>
      <c r="D1" s="497" t="s">
        <v>3</v>
      </c>
      <c r="E1" s="491" t="s">
        <v>4</v>
      </c>
    </row>
    <row r="2" spans="1:10" ht="13.5">
      <c r="A2" s="251" t="str">
        <f>B2&amp;ASC(E2)</f>
        <v>A1</v>
      </c>
      <c r="B2" s="498" t="s">
        <v>5</v>
      </c>
      <c r="C2" s="469">
        <v>1</v>
      </c>
      <c r="D2" s="352" t="s">
        <v>6</v>
      </c>
      <c r="E2" s="499">
        <v>1</v>
      </c>
      <c r="G2"/>
      <c r="H2" s="251" t="s">
        <v>7</v>
      </c>
      <c r="J2" s="352" t="s">
        <v>8</v>
      </c>
    </row>
    <row r="3" spans="1:10" ht="13.5">
      <c r="A3" s="251" t="str">
        <f aca="true" t="shared" si="0" ref="A3:A27">B3&amp;ASC(E3)</f>
        <v>A2</v>
      </c>
      <c r="B3" s="350" t="s">
        <v>5</v>
      </c>
      <c r="C3" s="349">
        <v>2</v>
      </c>
      <c r="D3" s="352" t="s">
        <v>9</v>
      </c>
      <c r="E3" s="500">
        <v>2</v>
      </c>
      <c r="G3"/>
      <c r="H3" s="251" t="s">
        <v>10</v>
      </c>
      <c r="J3" s="352" t="s">
        <v>11</v>
      </c>
    </row>
    <row r="4" spans="1:10" ht="13.5">
      <c r="A4" s="251" t="str">
        <f t="shared" si="0"/>
        <v>A3</v>
      </c>
      <c r="B4" s="501" t="s">
        <v>5</v>
      </c>
      <c r="C4" s="502">
        <v>3</v>
      </c>
      <c r="D4" s="503" t="s">
        <v>12</v>
      </c>
      <c r="E4" s="504">
        <v>3</v>
      </c>
      <c r="G4"/>
      <c r="H4" s="251" t="s">
        <v>13</v>
      </c>
      <c r="J4" s="352" t="s">
        <v>14</v>
      </c>
    </row>
    <row r="5" spans="1:10" ht="13.5">
      <c r="A5" s="251" t="str">
        <f t="shared" si="0"/>
        <v>B1</v>
      </c>
      <c r="B5" s="350" t="s">
        <v>15</v>
      </c>
      <c r="C5" s="469">
        <v>4</v>
      </c>
      <c r="D5" s="352" t="s">
        <v>16</v>
      </c>
      <c r="E5" s="500">
        <v>1</v>
      </c>
      <c r="G5"/>
      <c r="H5" s="251" t="s">
        <v>17</v>
      </c>
      <c r="J5" s="251" t="s">
        <v>18</v>
      </c>
    </row>
    <row r="6" spans="1:10" ht="13.5">
      <c r="A6" s="251" t="str">
        <f t="shared" si="0"/>
        <v>B2</v>
      </c>
      <c r="B6" s="350" t="s">
        <v>15</v>
      </c>
      <c r="C6" s="349">
        <v>5</v>
      </c>
      <c r="D6" s="352" t="s">
        <v>8</v>
      </c>
      <c r="E6" s="500">
        <v>2</v>
      </c>
      <c r="G6"/>
      <c r="H6" s="251" t="s">
        <v>19</v>
      </c>
      <c r="J6" s="352" t="s">
        <v>20</v>
      </c>
    </row>
    <row r="7" spans="1:10" ht="13.5">
      <c r="A7" s="251" t="str">
        <f t="shared" si="0"/>
        <v>B3</v>
      </c>
      <c r="B7" s="501" t="s">
        <v>15</v>
      </c>
      <c r="C7" s="502">
        <v>6</v>
      </c>
      <c r="D7" s="503" t="s">
        <v>21</v>
      </c>
      <c r="E7" s="504">
        <v>3</v>
      </c>
      <c r="G7"/>
      <c r="H7" s="251" t="s">
        <v>22</v>
      </c>
      <c r="J7" s="352" t="s">
        <v>21</v>
      </c>
    </row>
    <row r="8" spans="1:10" ht="13.5">
      <c r="A8" s="251" t="str">
        <f t="shared" si="0"/>
        <v>C1</v>
      </c>
      <c r="B8" s="350" t="s">
        <v>23</v>
      </c>
      <c r="C8" s="469">
        <v>7</v>
      </c>
      <c r="D8" s="352" t="s">
        <v>24</v>
      </c>
      <c r="E8" s="500">
        <v>1</v>
      </c>
      <c r="G8"/>
      <c r="H8" s="251" t="s">
        <v>25</v>
      </c>
      <c r="J8" s="352" t="s">
        <v>26</v>
      </c>
    </row>
    <row r="9" spans="1:10" ht="13.5">
      <c r="A9" s="251" t="str">
        <f t="shared" si="0"/>
        <v>C2</v>
      </c>
      <c r="B9" s="350" t="s">
        <v>23</v>
      </c>
      <c r="C9" s="349">
        <v>8</v>
      </c>
      <c r="D9" s="352" t="s">
        <v>27</v>
      </c>
      <c r="E9" s="500">
        <v>2</v>
      </c>
      <c r="G9"/>
      <c r="H9" s="251" t="s">
        <v>28</v>
      </c>
      <c r="J9" s="352" t="s">
        <v>27</v>
      </c>
    </row>
    <row r="10" spans="1:10" ht="12.75" customHeight="1">
      <c r="A10" s="251" t="str">
        <f t="shared" si="0"/>
        <v>C3</v>
      </c>
      <c r="B10" s="505" t="s">
        <v>23</v>
      </c>
      <c r="C10" s="506">
        <v>9</v>
      </c>
      <c r="D10" s="507" t="s">
        <v>29</v>
      </c>
      <c r="E10" s="508">
        <v>3</v>
      </c>
      <c r="G10"/>
      <c r="H10" s="251" t="s">
        <v>30</v>
      </c>
      <c r="J10" s="352" t="s">
        <v>31</v>
      </c>
    </row>
    <row r="11" spans="1:10" ht="13.5" customHeight="1" hidden="1">
      <c r="A11" s="251" t="str">
        <f t="shared" si="0"/>
        <v>D1</v>
      </c>
      <c r="B11" s="509" t="s">
        <v>32</v>
      </c>
      <c r="C11" s="349">
        <v>10</v>
      </c>
      <c r="D11" s="352"/>
      <c r="E11" s="500">
        <v>1</v>
      </c>
      <c r="G11"/>
      <c r="H11" s="251" t="s">
        <v>33</v>
      </c>
      <c r="J11" s="352" t="s">
        <v>34</v>
      </c>
    </row>
    <row r="12" spans="1:10" ht="12.75" customHeight="1" hidden="1">
      <c r="A12" s="251" t="str">
        <f t="shared" si="0"/>
        <v>D2</v>
      </c>
      <c r="B12" s="509" t="s">
        <v>32</v>
      </c>
      <c r="C12" s="349">
        <v>11</v>
      </c>
      <c r="D12" s="352"/>
      <c r="E12" s="500">
        <v>2</v>
      </c>
      <c r="G12"/>
      <c r="H12" s="251" t="s">
        <v>35</v>
      </c>
      <c r="J12" s="352" t="s">
        <v>36</v>
      </c>
    </row>
    <row r="13" spans="1:10" ht="12.75" customHeight="1" hidden="1">
      <c r="A13" s="251" t="str">
        <f t="shared" si="0"/>
        <v>D3</v>
      </c>
      <c r="B13" s="510" t="s">
        <v>32</v>
      </c>
      <c r="C13" s="502">
        <v>12</v>
      </c>
      <c r="D13" s="503"/>
      <c r="E13" s="504">
        <v>3</v>
      </c>
      <c r="G13"/>
      <c r="H13" s="251" t="s">
        <v>37</v>
      </c>
      <c r="J13" s="352" t="s">
        <v>38</v>
      </c>
    </row>
    <row r="14" spans="1:10" ht="13.5" customHeight="1" hidden="1">
      <c r="A14" s="251" t="str">
        <f t="shared" si="0"/>
        <v>E1</v>
      </c>
      <c r="B14" s="509" t="s">
        <v>39</v>
      </c>
      <c r="C14" s="469">
        <v>13</v>
      </c>
      <c r="D14" s="352"/>
      <c r="E14" s="500">
        <v>1</v>
      </c>
      <c r="G14"/>
      <c r="H14" s="251" t="s">
        <v>40</v>
      </c>
      <c r="J14" s="352" t="s">
        <v>41</v>
      </c>
    </row>
    <row r="15" spans="1:10" ht="12.75" customHeight="1" hidden="1">
      <c r="A15" s="251" t="str">
        <f t="shared" si="0"/>
        <v>E2</v>
      </c>
      <c r="B15" s="509" t="s">
        <v>39</v>
      </c>
      <c r="C15" s="349">
        <v>14</v>
      </c>
      <c r="D15" s="352"/>
      <c r="E15" s="500">
        <v>2</v>
      </c>
      <c r="G15"/>
      <c r="H15" s="251" t="s">
        <v>42</v>
      </c>
      <c r="J15" s="352" t="s">
        <v>43</v>
      </c>
    </row>
    <row r="16" spans="1:10" ht="13.5" customHeight="1" hidden="1">
      <c r="A16" s="251" t="str">
        <f t="shared" si="0"/>
        <v>E3</v>
      </c>
      <c r="B16" s="510" t="s">
        <v>39</v>
      </c>
      <c r="C16" s="502">
        <v>15</v>
      </c>
      <c r="D16" s="503"/>
      <c r="E16" s="504">
        <v>3</v>
      </c>
      <c r="G16"/>
      <c r="H16" s="251" t="s">
        <v>44</v>
      </c>
      <c r="J16" s="352" t="s">
        <v>45</v>
      </c>
    </row>
    <row r="17" spans="1:10" ht="12" customHeight="1" hidden="1">
      <c r="A17" s="251" t="str">
        <f t="shared" si="0"/>
        <v>F1</v>
      </c>
      <c r="B17" s="509" t="s">
        <v>46</v>
      </c>
      <c r="C17" s="469">
        <v>16</v>
      </c>
      <c r="D17" s="352"/>
      <c r="E17" s="500">
        <v>1</v>
      </c>
      <c r="G17"/>
      <c r="H17" s="251" t="s">
        <v>47</v>
      </c>
      <c r="J17" s="352" t="s">
        <v>12</v>
      </c>
    </row>
    <row r="18" spans="1:10" ht="12" customHeight="1" hidden="1">
      <c r="A18" s="251" t="str">
        <f t="shared" si="0"/>
        <v>F2</v>
      </c>
      <c r="B18" s="509" t="s">
        <v>46</v>
      </c>
      <c r="C18" s="349">
        <v>17</v>
      </c>
      <c r="D18" s="352"/>
      <c r="E18" s="500">
        <v>2</v>
      </c>
      <c r="G18"/>
      <c r="H18" s="251" t="s">
        <v>48</v>
      </c>
      <c r="J18" s="352" t="s">
        <v>49</v>
      </c>
    </row>
    <row r="19" spans="1:10" ht="15" customHeight="1" hidden="1">
      <c r="A19" s="251" t="str">
        <f t="shared" si="0"/>
        <v>F3</v>
      </c>
      <c r="B19" s="509" t="s">
        <v>46</v>
      </c>
      <c r="C19" s="349">
        <v>18</v>
      </c>
      <c r="D19" s="503"/>
      <c r="E19" s="500">
        <v>3</v>
      </c>
      <c r="G19"/>
      <c r="H19" s="251" t="s">
        <v>50</v>
      </c>
      <c r="J19" s="352" t="s">
        <v>24</v>
      </c>
    </row>
    <row r="20" spans="1:10" ht="14.25">
      <c r="A20" s="251" t="str">
        <f t="shared" si="0"/>
        <v>D1</v>
      </c>
      <c r="B20" s="511" t="s">
        <v>32</v>
      </c>
      <c r="C20" s="469">
        <v>10</v>
      </c>
      <c r="D20" s="352" t="s">
        <v>38</v>
      </c>
      <c r="E20" s="499">
        <v>1</v>
      </c>
      <c r="G20"/>
      <c r="H20" s="251" t="s">
        <v>33</v>
      </c>
      <c r="J20" s="352" t="s">
        <v>34</v>
      </c>
    </row>
    <row r="21" spans="1:10" ht="13.5">
      <c r="A21" s="251" t="str">
        <f t="shared" si="0"/>
        <v>D2</v>
      </c>
      <c r="B21" s="509" t="s">
        <v>32</v>
      </c>
      <c r="C21" s="349">
        <v>11</v>
      </c>
      <c r="D21" s="352" t="s">
        <v>51</v>
      </c>
      <c r="E21" s="500">
        <v>2</v>
      </c>
      <c r="G21"/>
      <c r="H21" s="251" t="s">
        <v>35</v>
      </c>
      <c r="J21" s="352" t="s">
        <v>36</v>
      </c>
    </row>
    <row r="22" spans="1:10" ht="13.5">
      <c r="A22" s="251" t="str">
        <f t="shared" si="0"/>
        <v>D3</v>
      </c>
      <c r="B22" s="509" t="s">
        <v>32</v>
      </c>
      <c r="C22" s="349">
        <v>12</v>
      </c>
      <c r="D22" s="352" t="s">
        <v>41</v>
      </c>
      <c r="E22" s="500">
        <v>3</v>
      </c>
      <c r="G22"/>
      <c r="H22" s="251" t="s">
        <v>37</v>
      </c>
      <c r="J22" s="352" t="s">
        <v>38</v>
      </c>
    </row>
    <row r="23" spans="1:10" ht="13.5">
      <c r="A23" s="251" t="str">
        <f t="shared" si="0"/>
        <v>D4</v>
      </c>
      <c r="B23" s="510" t="s">
        <v>32</v>
      </c>
      <c r="C23" s="502">
        <v>13</v>
      </c>
      <c r="D23" s="503" t="s">
        <v>43</v>
      </c>
      <c r="E23" s="504">
        <v>4</v>
      </c>
      <c r="G23"/>
      <c r="H23" s="251" t="s">
        <v>40</v>
      </c>
      <c r="J23" s="352" t="s">
        <v>41</v>
      </c>
    </row>
    <row r="24" spans="1:10" ht="13.5">
      <c r="A24" s="251" t="str">
        <f t="shared" si="0"/>
        <v>E1</v>
      </c>
      <c r="B24" s="509" t="s">
        <v>39</v>
      </c>
      <c r="C24" s="349">
        <v>14</v>
      </c>
      <c r="D24" s="352" t="s">
        <v>49</v>
      </c>
      <c r="E24" s="500">
        <v>1</v>
      </c>
      <c r="G24"/>
      <c r="H24" s="251" t="s">
        <v>42</v>
      </c>
      <c r="J24" s="352" t="s">
        <v>43</v>
      </c>
    </row>
    <row r="25" spans="1:10" ht="13.5">
      <c r="A25" s="251" t="str">
        <f t="shared" si="0"/>
        <v>E2</v>
      </c>
      <c r="B25" s="350" t="s">
        <v>39</v>
      </c>
      <c r="C25" s="349">
        <v>15</v>
      </c>
      <c r="D25" s="251" t="s">
        <v>18</v>
      </c>
      <c r="E25" s="500">
        <v>2</v>
      </c>
      <c r="G25"/>
      <c r="H25" s="251" t="s">
        <v>44</v>
      </c>
      <c r="J25" s="352" t="s">
        <v>45</v>
      </c>
    </row>
    <row r="26" spans="1:10" ht="13.5">
      <c r="A26" s="251" t="str">
        <f t="shared" si="0"/>
        <v>E3</v>
      </c>
      <c r="B26" s="350" t="s">
        <v>39</v>
      </c>
      <c r="C26" s="349">
        <v>16</v>
      </c>
      <c r="D26" s="352" t="s">
        <v>11</v>
      </c>
      <c r="E26" s="500">
        <v>3</v>
      </c>
      <c r="G26"/>
      <c r="H26" s="251" t="s">
        <v>47</v>
      </c>
      <c r="J26" s="352" t="s">
        <v>12</v>
      </c>
    </row>
    <row r="27" spans="1:10" ht="14.25">
      <c r="A27" s="251" t="str">
        <f t="shared" si="0"/>
        <v>E4</v>
      </c>
      <c r="B27" s="505" t="s">
        <v>39</v>
      </c>
      <c r="C27" s="506">
        <v>17</v>
      </c>
      <c r="D27" s="512" t="s">
        <v>52</v>
      </c>
      <c r="E27" s="508">
        <v>4</v>
      </c>
      <c r="G27"/>
      <c r="H27" s="251" t="s">
        <v>48</v>
      </c>
      <c r="J27" s="352" t="s">
        <v>49</v>
      </c>
    </row>
    <row r="28" spans="1:10" ht="14.25">
      <c r="A28" s="349"/>
      <c r="B28" s="350" t="s">
        <v>46</v>
      </c>
      <c r="C28" s="349">
        <v>18</v>
      </c>
      <c r="D28" s="352" t="s">
        <v>20</v>
      </c>
      <c r="E28" s="500">
        <v>1</v>
      </c>
      <c r="G28"/>
      <c r="H28" s="251" t="s">
        <v>50</v>
      </c>
      <c r="J28" s="352" t="s">
        <v>24</v>
      </c>
    </row>
    <row r="29" spans="2:10" ht="13.5">
      <c r="B29" s="350" t="s">
        <v>46</v>
      </c>
      <c r="C29" s="251">
        <v>19</v>
      </c>
      <c r="D29" s="251" t="s">
        <v>53</v>
      </c>
      <c r="E29" s="500">
        <v>2</v>
      </c>
      <c r="H29" s="251" t="s">
        <v>54</v>
      </c>
      <c r="J29" s="352" t="s">
        <v>6</v>
      </c>
    </row>
    <row r="30" spans="2:10" ht="13.5">
      <c r="B30" s="501" t="s">
        <v>46</v>
      </c>
      <c r="C30" s="502">
        <v>20</v>
      </c>
      <c r="D30" s="503" t="s">
        <v>34</v>
      </c>
      <c r="E30" s="504">
        <v>3</v>
      </c>
      <c r="H30" s="251" t="s">
        <v>55</v>
      </c>
      <c r="J30" s="352" t="s">
        <v>56</v>
      </c>
    </row>
    <row r="31" spans="2:10" ht="13.5">
      <c r="B31" s="350" t="s">
        <v>57</v>
      </c>
      <c r="C31" s="469">
        <v>21</v>
      </c>
      <c r="D31" s="352" t="s">
        <v>45</v>
      </c>
      <c r="E31" s="500">
        <v>1</v>
      </c>
      <c r="H31" s="251" t="s">
        <v>58</v>
      </c>
      <c r="J31" s="352" t="s">
        <v>51</v>
      </c>
    </row>
    <row r="32" spans="2:10" ht="13.5">
      <c r="B32" s="350" t="s">
        <v>57</v>
      </c>
      <c r="C32" s="251">
        <v>22</v>
      </c>
      <c r="D32" s="352" t="s">
        <v>31</v>
      </c>
      <c r="E32" s="500">
        <v>2</v>
      </c>
      <c r="H32" s="251" t="s">
        <v>59</v>
      </c>
      <c r="J32" s="352" t="s">
        <v>16</v>
      </c>
    </row>
    <row r="33" spans="2:10" ht="14.25">
      <c r="B33" s="505" t="s">
        <v>57</v>
      </c>
      <c r="C33" s="506">
        <v>23</v>
      </c>
      <c r="D33" s="507" t="s">
        <v>60</v>
      </c>
      <c r="E33" s="508">
        <v>3</v>
      </c>
      <c r="H33" s="251" t="s">
        <v>61</v>
      </c>
      <c r="J33" s="352" t="s">
        <v>9</v>
      </c>
    </row>
    <row r="34" spans="2:10" ht="14.25">
      <c r="B34" s="350" t="s">
        <v>62</v>
      </c>
      <c r="C34" s="349">
        <v>24</v>
      </c>
      <c r="D34" s="352" t="s">
        <v>14</v>
      </c>
      <c r="E34" s="500">
        <v>1</v>
      </c>
      <c r="H34" s="251" t="s">
        <v>63</v>
      </c>
      <c r="J34" s="352" t="s">
        <v>60</v>
      </c>
    </row>
    <row r="35" spans="2:10" ht="13.5">
      <c r="B35" s="350" t="s">
        <v>62</v>
      </c>
      <c r="C35" s="251">
        <v>25</v>
      </c>
      <c r="D35" s="352" t="s">
        <v>26</v>
      </c>
      <c r="E35" s="500">
        <v>2</v>
      </c>
      <c r="H35" s="251" t="s">
        <v>64</v>
      </c>
      <c r="J35" s="251" t="s">
        <v>65</v>
      </c>
    </row>
    <row r="36" spans="2:10" ht="13.5">
      <c r="B36" s="501" t="s">
        <v>62</v>
      </c>
      <c r="C36" s="502">
        <v>26</v>
      </c>
      <c r="D36" s="503" t="s">
        <v>36</v>
      </c>
      <c r="E36" s="504">
        <v>3</v>
      </c>
      <c r="H36" s="251" t="s">
        <v>66</v>
      </c>
      <c r="J36" s="352" t="s">
        <v>29</v>
      </c>
    </row>
    <row r="37" spans="2:10" ht="13.5">
      <c r="B37" s="350" t="s">
        <v>67</v>
      </c>
      <c r="C37" s="251">
        <v>27</v>
      </c>
      <c r="D37" s="352" t="s">
        <v>56</v>
      </c>
      <c r="E37" s="500">
        <v>1</v>
      </c>
      <c r="H37" s="251" t="s">
        <v>68</v>
      </c>
      <c r="J37" s="352" t="s">
        <v>52</v>
      </c>
    </row>
    <row r="38" spans="2:10" ht="13.5">
      <c r="B38" s="350" t="s">
        <v>67</v>
      </c>
      <c r="C38" s="251">
        <v>28</v>
      </c>
      <c r="D38" s="251" t="s">
        <v>65</v>
      </c>
      <c r="E38" s="500">
        <v>2</v>
      </c>
      <c r="F38" s="350"/>
      <c r="H38" s="251" t="s">
        <v>69</v>
      </c>
      <c r="J38" s="251" t="s">
        <v>53</v>
      </c>
    </row>
    <row r="39" spans="2:10" ht="14.25">
      <c r="B39" s="505" t="s">
        <v>67</v>
      </c>
      <c r="C39" s="506">
        <v>29</v>
      </c>
      <c r="D39" s="506" t="s">
        <v>70</v>
      </c>
      <c r="E39" s="508">
        <v>3</v>
      </c>
      <c r="H39" s="251" t="s">
        <v>71</v>
      </c>
      <c r="J39" s="251" t="s">
        <v>70</v>
      </c>
    </row>
    <row r="40" ht="14.25"/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50"/>
  <sheetViews>
    <sheetView workbookViewId="0" topLeftCell="A1">
      <selection activeCell="AT9" sqref="AT9:AT13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>
        <v>41098</v>
      </c>
      <c r="AG2" s="317"/>
      <c r="AH2" s="317"/>
      <c r="AI2" s="317"/>
      <c r="AJ2" s="317"/>
      <c r="AK2" s="317"/>
      <c r="AL2" s="251" t="s">
        <v>73</v>
      </c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0"/>
      <c r="AE4" s="259" t="s">
        <v>39</v>
      </c>
      <c r="AF4" s="260"/>
      <c r="AG4" s="260"/>
      <c r="AH4" s="260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1"/>
      <c r="AR4" s="260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262">
        <v>2</v>
      </c>
      <c r="M5" s="263"/>
      <c r="N5" s="264"/>
      <c r="O5" s="262">
        <v>3</v>
      </c>
      <c r="P5" s="265"/>
      <c r="Q5" s="263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305">
        <v>4</v>
      </c>
      <c r="AB5" s="318"/>
      <c r="AC5" s="318"/>
      <c r="AD5" s="318"/>
      <c r="AE5" s="305">
        <v>5</v>
      </c>
      <c r="AF5" s="318"/>
      <c r="AG5" s="318"/>
      <c r="AH5" s="318"/>
      <c r="AI5" s="262">
        <v>6</v>
      </c>
      <c r="AJ5" s="265"/>
      <c r="AK5" s="263"/>
      <c r="AL5" s="262">
        <v>7</v>
      </c>
      <c r="AM5" s="265"/>
      <c r="AN5" s="263"/>
      <c r="AO5" s="305">
        <v>8</v>
      </c>
      <c r="AP5" s="318"/>
      <c r="AQ5" s="399"/>
      <c r="AR5" s="318">
        <v>9</v>
      </c>
      <c r="AS5" s="318"/>
      <c r="AT5" s="318"/>
      <c r="AU5" s="35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398">
        <v>44366</v>
      </c>
      <c r="J6" s="270"/>
      <c r="K6" s="271"/>
      <c r="L6" s="398">
        <v>44366</v>
      </c>
      <c r="M6" s="270"/>
      <c r="N6" s="271"/>
      <c r="O6" s="398">
        <v>44366</v>
      </c>
      <c r="P6" s="270"/>
      <c r="Q6" s="271"/>
      <c r="R6" s="398">
        <v>44002</v>
      </c>
      <c r="S6" s="270"/>
      <c r="T6" s="271"/>
      <c r="U6" s="398">
        <v>44002</v>
      </c>
      <c r="V6" s="270"/>
      <c r="W6" s="271"/>
      <c r="X6" s="398">
        <v>44002</v>
      </c>
      <c r="Y6" s="270"/>
      <c r="Z6" s="271"/>
      <c r="AA6" s="266">
        <v>44366</v>
      </c>
      <c r="AB6" s="267"/>
      <c r="AC6" s="267"/>
      <c r="AD6" s="267"/>
      <c r="AE6" s="409">
        <v>44366</v>
      </c>
      <c r="AF6" s="410"/>
      <c r="AG6" s="410"/>
      <c r="AH6" s="410"/>
      <c r="AI6" s="398">
        <v>44366</v>
      </c>
      <c r="AJ6" s="270"/>
      <c r="AK6" s="271"/>
      <c r="AL6" s="398">
        <v>44366</v>
      </c>
      <c r="AM6" s="270"/>
      <c r="AN6" s="271"/>
      <c r="AO6" s="398">
        <v>44366</v>
      </c>
      <c r="AP6" s="270"/>
      <c r="AQ6" s="271"/>
      <c r="AR6" s="398">
        <v>44366</v>
      </c>
      <c r="AS6" s="270"/>
      <c r="AT6" s="271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269">
        <v>0.3958333333333333</v>
      </c>
      <c r="M7" s="270"/>
      <c r="N7" s="271"/>
      <c r="O7" s="269">
        <v>0.3958333333333333</v>
      </c>
      <c r="P7" s="270"/>
      <c r="Q7" s="271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319">
        <v>0.3958333333333333</v>
      </c>
      <c r="AB7" s="320"/>
      <c r="AC7" s="320"/>
      <c r="AD7" s="320"/>
      <c r="AE7" s="319">
        <v>0.3958333333333333</v>
      </c>
      <c r="AF7" s="320"/>
      <c r="AG7" s="320"/>
      <c r="AH7" s="320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269">
        <v>0.3958333333333333</v>
      </c>
      <c r="AS7" s="270"/>
      <c r="AT7" s="271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4">
        <v>13</v>
      </c>
      <c r="AE8" s="272">
        <v>14</v>
      </c>
      <c r="AF8" s="275">
        <v>15</v>
      </c>
      <c r="AG8" s="273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411">
        <v>24</v>
      </c>
      <c r="AP8" s="270">
        <v>25</v>
      </c>
      <c r="AQ8" s="271">
        <v>26</v>
      </c>
      <c r="AR8" s="412">
        <v>27</v>
      </c>
      <c r="AS8" s="342">
        <v>28</v>
      </c>
      <c r="AT8" s="271">
        <v>29</v>
      </c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169</v>
      </c>
      <c r="I9" s="276" t="str">
        <f>'リーグ組合せ'!D3</f>
        <v>大和</v>
      </c>
      <c r="J9" s="277" t="str">
        <f>'リーグ組合せ'!D4</f>
        <v>御嵩</v>
      </c>
      <c r="K9" s="278" t="str">
        <f>'リーグ組合せ'!D2</f>
        <v>中部</v>
      </c>
      <c r="L9" s="279" t="str">
        <f>'リーグ組合せ'!D6</f>
        <v>旭ヶ丘</v>
      </c>
      <c r="M9" s="280" t="str">
        <f>'リーグ組合せ'!D7</f>
        <v>武儀</v>
      </c>
      <c r="N9" s="281" t="str">
        <f>'リーグ組合せ'!D5</f>
        <v>郡上八幡</v>
      </c>
      <c r="O9" s="282" t="str">
        <f>'リーグ組合せ'!D9</f>
        <v>美濃</v>
      </c>
      <c r="P9" s="283" t="str">
        <f>'リーグ組合せ'!D10</f>
        <v>アンフィニ青</v>
      </c>
      <c r="Q9" s="306" t="str">
        <f>'リーグ組合せ'!D8</f>
        <v>土田</v>
      </c>
      <c r="R9" s="276">
        <f>'リーグ組合せ'!D12</f>
        <v>0</v>
      </c>
      <c r="S9" s="277">
        <f>'リーグ組合せ'!D13</f>
        <v>0</v>
      </c>
      <c r="T9" s="307">
        <f>'リーグ組合せ'!D11</f>
        <v>0</v>
      </c>
      <c r="U9" s="276">
        <f>'リーグ組合せ'!D15</f>
        <v>0</v>
      </c>
      <c r="V9" s="308">
        <f>'リーグ組合せ'!D16</f>
        <v>0</v>
      </c>
      <c r="W9" s="308">
        <f>'リーグ組合せ'!D14</f>
        <v>0</v>
      </c>
      <c r="X9" s="276">
        <f>'リーグ組合せ'!D18</f>
        <v>0</v>
      </c>
      <c r="Y9" s="322">
        <f>'リーグ組合せ'!D19</f>
        <v>0</v>
      </c>
      <c r="Z9" s="323">
        <f>'リーグ組合せ'!D17</f>
        <v>0</v>
      </c>
      <c r="AA9" s="276" t="str">
        <f>'リーグ組合せ'!D25</f>
        <v>瀬尻</v>
      </c>
      <c r="AB9" s="377" t="str">
        <f>'リーグ組合せ'!D24</f>
        <v>桜ヶ丘ＦＣ</v>
      </c>
      <c r="AC9" s="378" t="str">
        <f>'リーグ組合せ'!D21</f>
        <v>今渡</v>
      </c>
      <c r="AD9" s="325" t="str">
        <f>'リーグ組合せ'!D20</f>
        <v>コヴィーダ</v>
      </c>
      <c r="AE9" s="324" t="str">
        <f>'リーグ組合せ'!D22</f>
        <v>川辺</v>
      </c>
      <c r="AF9" s="378" t="str">
        <f>'リーグ組合せ'!D23</f>
        <v>坂祝</v>
      </c>
      <c r="AG9" s="376" t="str">
        <f>'リーグ組合せ'!D27</f>
        <v>アンフィニ白</v>
      </c>
      <c r="AH9" s="325" t="str">
        <f>'リーグ組合せ'!D26</f>
        <v>安桜</v>
      </c>
      <c r="AI9" s="276" t="str">
        <f>'リーグ組合せ'!D33</f>
        <v>白鳥</v>
      </c>
      <c r="AJ9" s="378" t="str">
        <f>'リーグ組合せ'!D29</f>
        <v>ティグレイ</v>
      </c>
      <c r="AK9" s="378" t="str">
        <f>'リーグ組合せ'!D28</f>
        <v>金竜</v>
      </c>
      <c r="AL9" s="276" t="str">
        <f>'リーグ組合せ'!D32</f>
        <v>太田</v>
      </c>
      <c r="AM9" s="378" t="str">
        <f>'リーグ組合せ'!D30</f>
        <v>加茂野</v>
      </c>
      <c r="AN9" s="378" t="str">
        <f>'リーグ組合せ'!D31</f>
        <v>八百津</v>
      </c>
      <c r="AO9" s="276" t="str">
        <f>'リーグ組合せ'!D39</f>
        <v>ボンボネーラ</v>
      </c>
      <c r="AP9" s="378" t="str">
        <f>'リーグ組合せ'!D35</f>
        <v>武芸川</v>
      </c>
      <c r="AQ9" s="378" t="str">
        <f>'リーグ組合せ'!D34</f>
        <v>関さくら</v>
      </c>
      <c r="AR9" s="276" t="str">
        <f>'リーグ組合せ'!D38</f>
        <v>下有知</v>
      </c>
      <c r="AS9" s="378" t="str">
        <f>'リーグ組合せ'!D36</f>
        <v>山手</v>
      </c>
      <c r="AT9" s="325" t="str">
        <f>'リーグ組合せ'!D37</f>
        <v>西可児</v>
      </c>
      <c r="AU9" s="349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44366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284"/>
      <c r="AB10" s="380"/>
      <c r="AC10" s="381"/>
      <c r="AD10" s="330"/>
      <c r="AE10" s="329"/>
      <c r="AF10" s="381"/>
      <c r="AG10" s="379"/>
      <c r="AH10" s="330"/>
      <c r="AI10" s="284"/>
      <c r="AJ10" s="381"/>
      <c r="AK10" s="381"/>
      <c r="AL10" s="284"/>
      <c r="AM10" s="381"/>
      <c r="AN10" s="381"/>
      <c r="AO10" s="284"/>
      <c r="AP10" s="381"/>
      <c r="AQ10" s="381"/>
      <c r="AR10" s="284"/>
      <c r="AS10" s="381"/>
      <c r="AT10" s="33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284"/>
      <c r="AB11" s="380"/>
      <c r="AC11" s="381"/>
      <c r="AD11" s="330"/>
      <c r="AE11" s="329"/>
      <c r="AF11" s="381"/>
      <c r="AG11" s="379"/>
      <c r="AH11" s="330"/>
      <c r="AI11" s="284"/>
      <c r="AJ11" s="381"/>
      <c r="AK11" s="381"/>
      <c r="AL11" s="284"/>
      <c r="AM11" s="381"/>
      <c r="AN11" s="381"/>
      <c r="AO11" s="284"/>
      <c r="AP11" s="381"/>
      <c r="AQ11" s="381"/>
      <c r="AR11" s="284"/>
      <c r="AS11" s="381"/>
      <c r="AT11" s="33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284"/>
      <c r="AB12" s="380"/>
      <c r="AC12" s="381"/>
      <c r="AD12" s="330"/>
      <c r="AE12" s="329"/>
      <c r="AF12" s="381"/>
      <c r="AG12" s="379"/>
      <c r="AH12" s="330"/>
      <c r="AI12" s="284"/>
      <c r="AJ12" s="381"/>
      <c r="AK12" s="381"/>
      <c r="AL12" s="284"/>
      <c r="AM12" s="381"/>
      <c r="AN12" s="381"/>
      <c r="AO12" s="284"/>
      <c r="AP12" s="381"/>
      <c r="AQ12" s="381"/>
      <c r="AR12" s="284"/>
      <c r="AS12" s="381"/>
      <c r="AT12" s="33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5.5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288"/>
      <c r="AB13" s="383"/>
      <c r="AC13" s="384"/>
      <c r="AD13" s="335"/>
      <c r="AE13" s="334"/>
      <c r="AF13" s="384"/>
      <c r="AG13" s="382"/>
      <c r="AH13" s="335"/>
      <c r="AI13" s="288"/>
      <c r="AJ13" s="384"/>
      <c r="AK13" s="384"/>
      <c r="AL13" s="288"/>
      <c r="AM13" s="384"/>
      <c r="AN13" s="384"/>
      <c r="AO13" s="288"/>
      <c r="AP13" s="384"/>
      <c r="AQ13" s="384"/>
      <c r="AR13" s="288"/>
      <c r="AS13" s="384"/>
      <c r="AT13" s="335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Q88"/>
  <sheetViews>
    <sheetView zoomScale="90" zoomScaleNormal="90" workbookViewId="0" topLeftCell="A63">
      <selection activeCell="AM92" sqref="AM92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168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'５節'!I6</f>
        <v>44366</v>
      </c>
      <c r="G5" s="120"/>
      <c r="H5" s="120"/>
      <c r="I5" s="120"/>
      <c r="J5" s="120"/>
      <c r="K5" s="120"/>
      <c r="R5" s="185">
        <f>'５節'!I5</f>
        <v>1</v>
      </c>
      <c r="S5" s="186"/>
      <c r="T5" s="186"/>
      <c r="U5" s="186"/>
      <c r="V5" s="186"/>
      <c r="W5" s="186"/>
      <c r="X5" s="187" t="s">
        <v>57</v>
      </c>
      <c r="AB5" s="204">
        <f>'５節'!I7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'リーグ組合せ'!D2</f>
        <v>中部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'リーグ組合せ'!D4</f>
        <v>御嵩</v>
      </c>
      <c r="V7" s="173"/>
      <c r="W7" s="173"/>
      <c r="X7" s="173"/>
      <c r="Y7" s="173"/>
      <c r="Z7" s="173"/>
      <c r="AA7" s="173"/>
      <c r="AB7" s="206" t="str">
        <f>'リーグ組合せ'!D3</f>
        <v>大和</v>
      </c>
      <c r="AC7" s="207"/>
      <c r="AD7" s="207"/>
      <c r="AE7" s="207"/>
      <c r="AF7" s="207"/>
      <c r="AG7" s="235"/>
      <c r="AI7" s="118" t="str">
        <f>I7</f>
        <v>中部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0.45138888888888884</v>
      </c>
      <c r="E8" s="124"/>
      <c r="F8" s="124"/>
      <c r="G8" s="124"/>
      <c r="H8" s="124"/>
      <c r="I8" s="163" t="str">
        <f>AB7</f>
        <v>大和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御嵩</v>
      </c>
      <c r="V8" s="172"/>
      <c r="W8" s="172"/>
      <c r="X8" s="172"/>
      <c r="Y8" s="172"/>
      <c r="Z8" s="172"/>
      <c r="AA8" s="172"/>
      <c r="AB8" s="208" t="str">
        <f>I7</f>
        <v>中部</v>
      </c>
      <c r="AC8" s="209"/>
      <c r="AD8" s="209"/>
      <c r="AE8" s="209"/>
      <c r="AF8" s="209"/>
      <c r="AG8" s="236"/>
      <c r="AI8" s="118" t="str">
        <f>I8</f>
        <v>大和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0.5069444444444444</v>
      </c>
      <c r="E9" s="131"/>
      <c r="F9" s="131"/>
      <c r="G9" s="131"/>
      <c r="H9" s="131"/>
      <c r="I9" s="166" t="str">
        <f>I7</f>
        <v>中部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大和</v>
      </c>
      <c r="V9" s="191"/>
      <c r="W9" s="191"/>
      <c r="X9" s="191"/>
      <c r="Y9" s="191"/>
      <c r="Z9" s="191"/>
      <c r="AA9" s="191"/>
      <c r="AB9" s="210" t="str">
        <f>U7</f>
        <v>御嵩</v>
      </c>
      <c r="AC9" s="211"/>
      <c r="AD9" s="211"/>
      <c r="AE9" s="211"/>
      <c r="AF9" s="211"/>
      <c r="AG9" s="237"/>
      <c r="AI9" s="118" t="str">
        <f>U7</f>
        <v>御嵩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'５節'!L6</f>
        <v>44366</v>
      </c>
      <c r="G12" s="120"/>
      <c r="H12" s="120"/>
      <c r="I12" s="120"/>
      <c r="J12" s="120"/>
      <c r="K12" s="120"/>
      <c r="R12" s="185">
        <f>'５節'!L5</f>
        <v>2</v>
      </c>
      <c r="S12" s="186"/>
      <c r="T12" s="186"/>
      <c r="U12" s="186"/>
      <c r="V12" s="186"/>
      <c r="W12" s="186"/>
      <c r="X12" s="187" t="s">
        <v>57</v>
      </c>
      <c r="AB12" s="204">
        <f>'５節'!L7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'リーグ組合せ'!D5</f>
        <v>郡上八幡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'リーグ組合せ'!D7</f>
        <v>武儀</v>
      </c>
      <c r="V14" s="173"/>
      <c r="W14" s="173"/>
      <c r="X14" s="173"/>
      <c r="Y14" s="173"/>
      <c r="Z14" s="173"/>
      <c r="AA14" s="173"/>
      <c r="AB14" s="206" t="str">
        <f>'リーグ組合せ'!D6</f>
        <v>旭ヶ丘</v>
      </c>
      <c r="AC14" s="207"/>
      <c r="AD14" s="207"/>
      <c r="AE14" s="207"/>
      <c r="AF14" s="207"/>
      <c r="AG14" s="235"/>
      <c r="AI14" s="118" t="str">
        <f>I14</f>
        <v>郡上八幡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旭ヶ丘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武儀</v>
      </c>
      <c r="V15" s="172"/>
      <c r="W15" s="172"/>
      <c r="X15" s="172"/>
      <c r="Y15" s="172"/>
      <c r="Z15" s="172"/>
      <c r="AA15" s="172"/>
      <c r="AB15" s="208" t="str">
        <f>I14</f>
        <v>郡上八幡</v>
      </c>
      <c r="AC15" s="209"/>
      <c r="AD15" s="209"/>
      <c r="AE15" s="209"/>
      <c r="AF15" s="209"/>
      <c r="AG15" s="236"/>
      <c r="AI15" s="118" t="str">
        <f>I15</f>
        <v>旭ヶ丘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郡上八幡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旭ヶ丘</v>
      </c>
      <c r="V16" s="191"/>
      <c r="W16" s="191"/>
      <c r="X16" s="191"/>
      <c r="Y16" s="191"/>
      <c r="Z16" s="191"/>
      <c r="AA16" s="191"/>
      <c r="AB16" s="210" t="str">
        <f>U14</f>
        <v>武儀</v>
      </c>
      <c r="AC16" s="211"/>
      <c r="AD16" s="211"/>
      <c r="AE16" s="211"/>
      <c r="AF16" s="211"/>
      <c r="AG16" s="237"/>
      <c r="AI16" s="118" t="str">
        <f>U14</f>
        <v>武儀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'５節'!O6</f>
        <v>44366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>
        <f>'５節'!O5</f>
        <v>3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'５節'!O7</f>
        <v>0.3958333333333333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0.3958333333333333</v>
      </c>
      <c r="E21" s="126"/>
      <c r="F21" s="126"/>
      <c r="G21" s="126"/>
      <c r="H21" s="126"/>
      <c r="I21" s="160" t="str">
        <f>'1節'!O9</f>
        <v>土田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'1節'!Q9</f>
        <v>アンフィニ青</v>
      </c>
      <c r="V21" s="173"/>
      <c r="W21" s="173"/>
      <c r="X21" s="173"/>
      <c r="Y21" s="173"/>
      <c r="Z21" s="173"/>
      <c r="AA21" s="173"/>
      <c r="AB21" s="206" t="str">
        <f>'1節'!P9</f>
        <v>美濃</v>
      </c>
      <c r="AC21" s="207"/>
      <c r="AD21" s="207"/>
      <c r="AE21" s="207"/>
      <c r="AF21" s="207"/>
      <c r="AG21" s="235"/>
      <c r="AI21" s="118" t="str">
        <f>I21</f>
        <v>土田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0.45138888888888884</v>
      </c>
      <c r="E22" s="124"/>
      <c r="F22" s="124"/>
      <c r="G22" s="124"/>
      <c r="H22" s="124"/>
      <c r="I22" s="163" t="str">
        <f>AB21</f>
        <v>美濃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'1節'!Q9</f>
        <v>アンフィニ青</v>
      </c>
      <c r="V22" s="172"/>
      <c r="W22" s="172"/>
      <c r="X22" s="172"/>
      <c r="Y22" s="172"/>
      <c r="Z22" s="172"/>
      <c r="AA22" s="172"/>
      <c r="AB22" s="208" t="str">
        <f>I21</f>
        <v>土田</v>
      </c>
      <c r="AC22" s="209"/>
      <c r="AD22" s="209"/>
      <c r="AE22" s="209"/>
      <c r="AF22" s="209"/>
      <c r="AG22" s="236"/>
      <c r="AI22" s="118" t="str">
        <f>I22</f>
        <v>美濃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>
      <c r="B23" s="128">
        <v>3</v>
      </c>
      <c r="C23" s="129"/>
      <c r="D23" s="130">
        <f>D22+"1：2０"</f>
        <v>0.5069444444444444</v>
      </c>
      <c r="E23" s="131"/>
      <c r="F23" s="131"/>
      <c r="G23" s="131"/>
      <c r="H23" s="131"/>
      <c r="I23" s="166" t="str">
        <f>I21</f>
        <v>土田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美濃</v>
      </c>
      <c r="V23" s="191"/>
      <c r="W23" s="191"/>
      <c r="X23" s="191"/>
      <c r="Y23" s="191"/>
      <c r="Z23" s="191"/>
      <c r="AA23" s="191"/>
      <c r="AB23" s="210" t="str">
        <f>U21</f>
        <v>アンフィニ青</v>
      </c>
      <c r="AC23" s="211"/>
      <c r="AD23" s="211"/>
      <c r="AE23" s="211"/>
      <c r="AF23" s="211"/>
      <c r="AG23" s="237"/>
      <c r="AI23" s="118" t="str">
        <f>U21</f>
        <v>アンフィニ青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0.5" customHeight="1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'1節'!R6</f>
        <v>43926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'1節'!R5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'５節'!R7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'リーグ組合せ'!D11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'リーグ組合せ'!D13</f>
        <v>0</v>
      </c>
      <c r="V28" s="173"/>
      <c r="W28" s="173"/>
      <c r="X28" s="173"/>
      <c r="Y28" s="173"/>
      <c r="Z28" s="173"/>
      <c r="AA28" s="173"/>
      <c r="AB28" s="206">
        <f>'リーグ組合せ'!D12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'1節'!U6</f>
        <v>43926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'1節'!U5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'５節'!U7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'1節'!U9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'1節'!W9</f>
        <v>0</v>
      </c>
      <c r="V35" s="173"/>
      <c r="W35" s="173"/>
      <c r="X35" s="173"/>
      <c r="Y35" s="173"/>
      <c r="Z35" s="173"/>
      <c r="AA35" s="173"/>
      <c r="AB35" s="206">
        <f>'1節'!V9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'1節'!X6</f>
        <v>43926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'1節'!X5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'５節'!X7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'1節'!X9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'1節'!Z9</f>
        <v>0</v>
      </c>
      <c r="V42" s="173"/>
      <c r="W42" s="173"/>
      <c r="X42" s="173"/>
      <c r="Y42" s="173"/>
      <c r="Z42" s="173"/>
      <c r="AA42" s="173"/>
      <c r="AB42" s="206">
        <f>'1節'!Y9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'５節'!AA6</f>
        <v>44366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>
        <f>'５節'!AA5</f>
        <v>4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'５節'!AA7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73" t="str">
        <f>'５節'!AB9</f>
        <v>桜ヶ丘ＦＣ</v>
      </c>
      <c r="J49" s="173"/>
      <c r="K49" s="173"/>
      <c r="L49" s="173"/>
      <c r="M49" s="173"/>
      <c r="N49" s="173"/>
      <c r="O49" s="173"/>
      <c r="P49" s="162"/>
      <c r="Q49" s="188"/>
      <c r="R49" s="513" t="s">
        <v>138</v>
      </c>
      <c r="S49" s="188"/>
      <c r="T49" s="162"/>
      <c r="U49" s="172" t="str">
        <f>'５節'!AC9</f>
        <v>今渡</v>
      </c>
      <c r="V49" s="172"/>
      <c r="W49" s="172"/>
      <c r="X49" s="172"/>
      <c r="Y49" s="172"/>
      <c r="Z49" s="172"/>
      <c r="AA49" s="214"/>
      <c r="AB49" s="215" t="str">
        <f>'５節'!AA9</f>
        <v>瀬尻</v>
      </c>
      <c r="AC49" s="216"/>
      <c r="AD49" s="216"/>
      <c r="AE49" s="216"/>
      <c r="AF49" s="216"/>
      <c r="AG49" s="240"/>
      <c r="AH49" s="241"/>
      <c r="AI49" s="118" t="str">
        <f>I50</f>
        <v>瀬尻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73" t="str">
        <f>'５節'!AA9</f>
        <v>瀬尻</v>
      </c>
      <c r="J50" s="173"/>
      <c r="K50" s="173"/>
      <c r="L50" s="173"/>
      <c r="M50" s="173"/>
      <c r="N50" s="173"/>
      <c r="O50" s="173"/>
      <c r="P50" s="165"/>
      <c r="Q50" s="189"/>
      <c r="R50" s="514" t="s">
        <v>138</v>
      </c>
      <c r="S50" s="189"/>
      <c r="T50" s="165"/>
      <c r="U50" s="172" t="str">
        <f>'５節'!AD9</f>
        <v>コヴィーダ</v>
      </c>
      <c r="V50" s="172"/>
      <c r="W50" s="172"/>
      <c r="X50" s="172"/>
      <c r="Y50" s="172"/>
      <c r="Z50" s="172"/>
      <c r="AA50" s="214"/>
      <c r="AB50" s="215" t="str">
        <f>I49</f>
        <v>桜ヶ丘ＦＣ</v>
      </c>
      <c r="AC50" s="216"/>
      <c r="AD50" s="216"/>
      <c r="AE50" s="216"/>
      <c r="AF50" s="216"/>
      <c r="AG50" s="240"/>
      <c r="AH50" s="241"/>
      <c r="AI50" s="118" t="str">
        <f>I49</f>
        <v>桜ヶ丘ＦＣ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23">
        <v>3</v>
      </c>
      <c r="C51" s="124"/>
      <c r="D51" s="127">
        <f>D50+"1：2０"</f>
        <v>0.48958333333333326</v>
      </c>
      <c r="E51" s="124"/>
      <c r="F51" s="124"/>
      <c r="G51" s="124"/>
      <c r="H51" s="124"/>
      <c r="I51" s="163" t="str">
        <f>I49</f>
        <v>桜ヶ丘ＦＣ</v>
      </c>
      <c r="J51" s="163"/>
      <c r="K51" s="163"/>
      <c r="L51" s="163"/>
      <c r="M51" s="163"/>
      <c r="N51" s="163"/>
      <c r="O51" s="164"/>
      <c r="P51" s="165"/>
      <c r="Q51" s="195"/>
      <c r="R51" s="514" t="s">
        <v>138</v>
      </c>
      <c r="S51" s="189"/>
      <c r="T51" s="165"/>
      <c r="U51" s="172" t="str">
        <f>U50</f>
        <v>コヴィーダ</v>
      </c>
      <c r="V51" s="172"/>
      <c r="W51" s="172"/>
      <c r="X51" s="172"/>
      <c r="Y51" s="172"/>
      <c r="Z51" s="172"/>
      <c r="AA51" s="172"/>
      <c r="AB51" s="215" t="str">
        <f>U49</f>
        <v>今渡</v>
      </c>
      <c r="AC51" s="216"/>
      <c r="AD51" s="216"/>
      <c r="AE51" s="216"/>
      <c r="AF51" s="216"/>
      <c r="AG51" s="240"/>
      <c r="AH51" s="241"/>
      <c r="AI51" s="118" t="str">
        <f>U49</f>
        <v>今渡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2:43" ht="13.5">
      <c r="B52" s="386"/>
      <c r="C52" s="387"/>
      <c r="D52" s="130">
        <f>D51+"0：55"</f>
        <v>0.5277777777777777</v>
      </c>
      <c r="E52" s="131"/>
      <c r="F52" s="131"/>
      <c r="G52" s="131"/>
      <c r="H52" s="131"/>
      <c r="I52" s="166" t="str">
        <f>I50</f>
        <v>瀬尻</v>
      </c>
      <c r="J52" s="166"/>
      <c r="K52" s="166"/>
      <c r="L52" s="166"/>
      <c r="M52" s="166"/>
      <c r="N52" s="166"/>
      <c r="O52" s="167"/>
      <c r="Q52" s="197"/>
      <c r="R52" s="515" t="s">
        <v>138</v>
      </c>
      <c r="S52" s="392"/>
      <c r="T52" s="132"/>
      <c r="U52" s="191" t="str">
        <f>U49</f>
        <v>今渡</v>
      </c>
      <c r="V52" s="191"/>
      <c r="W52" s="191"/>
      <c r="X52" s="191"/>
      <c r="Y52" s="191"/>
      <c r="Z52" s="191"/>
      <c r="AA52" s="191"/>
      <c r="AB52" s="218" t="str">
        <f>U50</f>
        <v>コヴィーダ</v>
      </c>
      <c r="AC52" s="219"/>
      <c r="AD52" s="219"/>
      <c r="AE52" s="219"/>
      <c r="AF52" s="219"/>
      <c r="AG52" s="242"/>
      <c r="AI52" s="118" t="str">
        <f>U50</f>
        <v>コヴィーダ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Q50+Q53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2:34" ht="13.5">
      <c r="B53" s="118"/>
      <c r="P53" s="176"/>
      <c r="Q53" s="176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144">
        <f>'５節'!AE6</f>
        <v>44366</v>
      </c>
      <c r="G55" s="144"/>
      <c r="H55" s="144"/>
      <c r="I55" s="144"/>
      <c r="J55" s="144"/>
      <c r="K55" s="144"/>
      <c r="L55" s="177"/>
      <c r="M55"/>
      <c r="N55"/>
      <c r="O55"/>
      <c r="R55" s="177">
        <f>'５節'!AE5</f>
        <v>5</v>
      </c>
      <c r="S55" s="177"/>
      <c r="T55" s="177"/>
      <c r="U55" s="177"/>
      <c r="V55" s="177"/>
      <c r="W55" s="177"/>
      <c r="X55" s="199" t="s">
        <v>147</v>
      </c>
      <c r="Y55"/>
      <c r="Z55"/>
      <c r="AA55"/>
      <c r="AB55" s="204">
        <f>'５節'!AE7</f>
        <v>0.3958333333333333</v>
      </c>
      <c r="AC55" s="204"/>
      <c r="AD55" s="204"/>
      <c r="AE55" s="204"/>
      <c r="AG55" s="220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'５節'!AF9</f>
        <v>坂祝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'５節'!AG9</f>
        <v>アンフィニ白</v>
      </c>
      <c r="V57" s="179"/>
      <c r="W57" s="179"/>
      <c r="X57" s="179"/>
      <c r="Y57" s="179"/>
      <c r="Z57" s="179"/>
      <c r="AA57" s="223"/>
      <c r="AB57" s="215" t="str">
        <f>'５節'!AE9</f>
        <v>川辺</v>
      </c>
      <c r="AC57" s="216"/>
      <c r="AD57" s="216"/>
      <c r="AE57" s="216"/>
      <c r="AF57" s="216"/>
      <c r="AG57" s="240"/>
      <c r="AH57" s="241"/>
      <c r="AI57" s="118" t="str">
        <f>I58</f>
        <v>川辺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D57+"0:55"</f>
        <v>0.43402777777777773</v>
      </c>
      <c r="E58" s="148"/>
      <c r="F58" s="148"/>
      <c r="G58" s="148"/>
      <c r="H58" s="149"/>
      <c r="I58" s="178" t="str">
        <f>'５節'!AE9</f>
        <v>川辺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'５節'!AH9</f>
        <v>安桜</v>
      </c>
      <c r="V58" s="179"/>
      <c r="W58" s="179"/>
      <c r="X58" s="179"/>
      <c r="Y58" s="179"/>
      <c r="Z58" s="179"/>
      <c r="AA58" s="223"/>
      <c r="AB58" s="215" t="str">
        <f>I57</f>
        <v>坂祝</v>
      </c>
      <c r="AC58" s="216"/>
      <c r="AD58" s="216"/>
      <c r="AE58" s="216"/>
      <c r="AF58" s="216"/>
      <c r="AG58" s="240"/>
      <c r="AH58" s="241"/>
      <c r="AI58" s="118" t="str">
        <f>I57</f>
        <v>坂祝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360">
        <v>3</v>
      </c>
      <c r="C59" s="361"/>
      <c r="D59" s="150">
        <f>D58+"1：2０"</f>
        <v>0.48958333333333326</v>
      </c>
      <c r="E59" s="151"/>
      <c r="F59" s="151"/>
      <c r="G59" s="151"/>
      <c r="H59" s="152"/>
      <c r="I59" s="178" t="str">
        <f>I57</f>
        <v>坂祝</v>
      </c>
      <c r="J59" s="179"/>
      <c r="K59" s="179"/>
      <c r="L59" s="179"/>
      <c r="M59" s="179"/>
      <c r="N59" s="179"/>
      <c r="O59" s="179"/>
      <c r="P59" s="174"/>
      <c r="Q59" s="195"/>
      <c r="R59" s="514" t="s">
        <v>138</v>
      </c>
      <c r="S59" s="195"/>
      <c r="T59" s="165"/>
      <c r="U59" s="179" t="str">
        <f>U58</f>
        <v>安桜</v>
      </c>
      <c r="V59" s="179"/>
      <c r="W59" s="179"/>
      <c r="X59" s="179"/>
      <c r="Y59" s="179"/>
      <c r="Z59" s="179"/>
      <c r="AA59" s="223"/>
      <c r="AB59" s="215" t="str">
        <f>U57</f>
        <v>アンフィニ白</v>
      </c>
      <c r="AC59" s="216"/>
      <c r="AD59" s="216"/>
      <c r="AE59" s="216"/>
      <c r="AF59" s="216"/>
      <c r="AG59" s="240"/>
      <c r="AH59" s="241"/>
      <c r="AI59" s="118" t="str">
        <f>U57</f>
        <v>アンフィニ白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140">
        <v>4</v>
      </c>
      <c r="C60" s="141"/>
      <c r="D60" s="155">
        <f>D59+"0：55"</f>
        <v>0.5277777777777777</v>
      </c>
      <c r="E60" s="156"/>
      <c r="F60" s="156"/>
      <c r="G60" s="156"/>
      <c r="H60" s="157"/>
      <c r="I60" s="366" t="str">
        <f>I58</f>
        <v>川辺</v>
      </c>
      <c r="J60" s="202"/>
      <c r="K60" s="202"/>
      <c r="L60" s="202"/>
      <c r="M60" s="202"/>
      <c r="N60" s="202"/>
      <c r="O60" s="202"/>
      <c r="P60" s="184"/>
      <c r="Q60" s="369"/>
      <c r="R60" s="515" t="s">
        <v>138</v>
      </c>
      <c r="S60" s="369"/>
      <c r="T60"/>
      <c r="U60" s="202" t="str">
        <f>U57</f>
        <v>アンフィニ白</v>
      </c>
      <c r="V60" s="202"/>
      <c r="W60" s="202"/>
      <c r="X60" s="202"/>
      <c r="Y60" s="202"/>
      <c r="Z60" s="202"/>
      <c r="AA60" s="228"/>
      <c r="AB60" s="218" t="str">
        <f>U58</f>
        <v>安桜</v>
      </c>
      <c r="AC60" s="219"/>
      <c r="AD60" s="219"/>
      <c r="AE60" s="219"/>
      <c r="AF60" s="219"/>
      <c r="AG60" s="242"/>
      <c r="AH60" s="220"/>
      <c r="AI60" s="118" t="str">
        <f>U58</f>
        <v>安桜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Q58+Q59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 s="143"/>
      <c r="C61" s="143"/>
      <c r="D61" s="143"/>
      <c r="E61" s="401"/>
      <c r="F61" s="389"/>
      <c r="G61" s="117"/>
      <c r="H61" s="117"/>
      <c r="I61" s="117"/>
      <c r="J61" s="117"/>
      <c r="K61" s="117"/>
      <c r="L61" s="117"/>
      <c r="M61" s="143"/>
      <c r="N61" s="143"/>
      <c r="O61" s="143"/>
      <c r="P61" s="401"/>
      <c r="Q61" s="401"/>
      <c r="R61" s="117"/>
      <c r="S61" s="117"/>
      <c r="T61" s="113"/>
      <c r="U61" s="117"/>
      <c r="V61" s="117"/>
      <c r="W61" s="117"/>
      <c r="X61" s="402"/>
      <c r="Y61" s="143"/>
      <c r="Z61" s="143"/>
      <c r="AA61" s="143"/>
      <c r="AB61" s="403"/>
      <c r="AC61" s="404"/>
      <c r="AD61" s="404"/>
      <c r="AE61" s="404"/>
      <c r="AF61" s="401"/>
      <c r="AG61" s="405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20">
        <f>'５節'!AI6</f>
        <v>44366</v>
      </c>
      <c r="G63" s="120"/>
      <c r="H63" s="120"/>
      <c r="I63" s="120"/>
      <c r="J63" s="120"/>
      <c r="K63" s="120"/>
      <c r="L63" s="132"/>
      <c r="M63" s="132"/>
      <c r="N63" s="132"/>
      <c r="O63" s="132"/>
      <c r="P63" s="132"/>
      <c r="Q63" s="132"/>
      <c r="R63" s="177">
        <f>'５節'!AI5</f>
        <v>6</v>
      </c>
      <c r="S63" s="177"/>
      <c r="T63" s="177"/>
      <c r="U63" s="177"/>
      <c r="V63" s="177"/>
      <c r="W63" s="177"/>
      <c r="X63" s="144" t="s">
        <v>57</v>
      </c>
      <c r="Y63" s="132"/>
      <c r="Z63" s="132"/>
      <c r="AA63" s="132"/>
      <c r="AB63" s="204">
        <f>'５節'!AI7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78" t="str">
        <f>'５節'!AI9</f>
        <v>白鳥</v>
      </c>
      <c r="J65" s="179"/>
      <c r="K65" s="179"/>
      <c r="L65" s="179"/>
      <c r="M65" s="179"/>
      <c r="N65" s="179"/>
      <c r="O65" s="179"/>
      <c r="P65" s="249"/>
      <c r="Q65" s="250"/>
      <c r="R65" s="518" t="s">
        <v>138</v>
      </c>
      <c r="S65" s="250"/>
      <c r="T65" s="249"/>
      <c r="U65" s="178" t="str">
        <f>'５節'!AK9</f>
        <v>金竜</v>
      </c>
      <c r="V65" s="179"/>
      <c r="W65" s="179"/>
      <c r="X65" s="179"/>
      <c r="Y65" s="179"/>
      <c r="Z65" s="179"/>
      <c r="AA65" s="179"/>
      <c r="AB65" s="206" t="str">
        <f>'５節'!AJ9</f>
        <v>ティグレイ</v>
      </c>
      <c r="AC65" s="207"/>
      <c r="AD65" s="207"/>
      <c r="AE65" s="207"/>
      <c r="AF65" s="207"/>
      <c r="AG65" s="235"/>
      <c r="AI65" s="118" t="str">
        <f>I65</f>
        <v>白鳥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ティグレイ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金竜</v>
      </c>
      <c r="V66" s="172"/>
      <c r="W66" s="172"/>
      <c r="X66" s="172"/>
      <c r="Y66" s="172"/>
      <c r="Z66" s="172"/>
      <c r="AA66" s="172"/>
      <c r="AB66" s="208" t="str">
        <f>I65</f>
        <v>白鳥</v>
      </c>
      <c r="AC66" s="209"/>
      <c r="AD66" s="209"/>
      <c r="AE66" s="209"/>
      <c r="AF66" s="209"/>
      <c r="AG66" s="236"/>
      <c r="AI66" s="118" t="str">
        <f>I66</f>
        <v>ティグレイ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白鳥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ティグレイ</v>
      </c>
      <c r="V67" s="191"/>
      <c r="W67" s="191"/>
      <c r="X67" s="191"/>
      <c r="Y67" s="191"/>
      <c r="Z67" s="191"/>
      <c r="AA67" s="191"/>
      <c r="AB67" s="210" t="str">
        <f>U65</f>
        <v>金竜</v>
      </c>
      <c r="AC67" s="211"/>
      <c r="AD67" s="211"/>
      <c r="AE67" s="211"/>
      <c r="AF67" s="211"/>
      <c r="AG67" s="237"/>
      <c r="AI67" s="118" t="str">
        <f>U65</f>
        <v>金竜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20">
        <f>'５節'!AL6</f>
        <v>44366</v>
      </c>
      <c r="G70" s="120"/>
      <c r="H70" s="120"/>
      <c r="I70" s="120"/>
      <c r="J70" s="120"/>
      <c r="K70" s="120"/>
      <c r="L70" s="132"/>
      <c r="M70" s="132"/>
      <c r="N70" s="132"/>
      <c r="O70" s="132"/>
      <c r="P70" s="132"/>
      <c r="Q70" s="132"/>
      <c r="R70" s="177">
        <f>'５節'!AL5</f>
        <v>7</v>
      </c>
      <c r="S70" s="177"/>
      <c r="T70" s="177"/>
      <c r="U70" s="177"/>
      <c r="V70" s="177"/>
      <c r="W70" s="177"/>
      <c r="X70" s="144" t="s">
        <v>57</v>
      </c>
      <c r="Y70" s="132"/>
      <c r="Z70" s="132"/>
      <c r="AA70" s="132"/>
      <c r="AB70" s="204">
        <f>'５節'!AL7</f>
        <v>0.3958333333333333</v>
      </c>
      <c r="AC70" s="204"/>
      <c r="AD70" s="204"/>
      <c r="AE70" s="204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s="118" customFormat="1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78" t="str">
        <f>'５節'!AL9</f>
        <v>太田</v>
      </c>
      <c r="J72" s="179"/>
      <c r="K72" s="179"/>
      <c r="L72" s="179"/>
      <c r="M72" s="179"/>
      <c r="N72" s="179"/>
      <c r="O72" s="179"/>
      <c r="P72" s="249"/>
      <c r="Q72" s="250"/>
      <c r="R72" s="518" t="s">
        <v>138</v>
      </c>
      <c r="S72" s="250"/>
      <c r="T72" s="249"/>
      <c r="U72" s="178" t="str">
        <f>'５節'!AN9</f>
        <v>八百津</v>
      </c>
      <c r="V72" s="179"/>
      <c r="W72" s="179"/>
      <c r="X72" s="179"/>
      <c r="Y72" s="179"/>
      <c r="Z72" s="179"/>
      <c r="AA72" s="179"/>
      <c r="AB72" s="206" t="str">
        <f>'５節'!AM9</f>
        <v>加茂野</v>
      </c>
      <c r="AC72" s="207"/>
      <c r="AD72" s="207"/>
      <c r="AE72" s="207"/>
      <c r="AF72" s="207"/>
      <c r="AG72" s="235"/>
      <c r="AI72" s="118" t="str">
        <f>I72</f>
        <v>太田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2</v>
      </c>
    </row>
    <row r="73" spans="2:43" ht="12.75" customHeight="1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加茂野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八百津</v>
      </c>
      <c r="V73" s="172"/>
      <c r="W73" s="172"/>
      <c r="X73" s="172"/>
      <c r="Y73" s="172"/>
      <c r="Z73" s="172"/>
      <c r="AA73" s="172"/>
      <c r="AB73" s="208" t="str">
        <f>I72</f>
        <v>太田</v>
      </c>
      <c r="AC73" s="209"/>
      <c r="AD73" s="209"/>
      <c r="AE73" s="209"/>
      <c r="AF73" s="209"/>
      <c r="AG73" s="236"/>
      <c r="AI73" s="118" t="str">
        <f>I73</f>
        <v>加茂野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3</v>
      </c>
    </row>
    <row r="74" spans="2:43" ht="12.75" customHeight="1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太田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加茂野</v>
      </c>
      <c r="V74" s="191"/>
      <c r="W74" s="191"/>
      <c r="X74" s="191"/>
      <c r="Y74" s="191"/>
      <c r="Z74" s="191"/>
      <c r="AA74" s="191"/>
      <c r="AB74" s="210" t="str">
        <f>U72</f>
        <v>八百津</v>
      </c>
      <c r="AC74" s="211"/>
      <c r="AD74" s="211"/>
      <c r="AE74" s="211"/>
      <c r="AF74" s="211"/>
      <c r="AG74" s="237"/>
      <c r="AI74" s="118" t="str">
        <f>U72</f>
        <v>八百津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1</v>
      </c>
    </row>
    <row r="75" spans="2:43" ht="13.5"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20">
        <f>'５節'!AO6</f>
        <v>44366</v>
      </c>
      <c r="G77" s="120"/>
      <c r="H77" s="120"/>
      <c r="I77" s="120"/>
      <c r="J77" s="120"/>
      <c r="K77" s="120"/>
      <c r="L77" s="132"/>
      <c r="M77" s="132"/>
      <c r="N77" s="132"/>
      <c r="O77" s="132"/>
      <c r="P77" s="132"/>
      <c r="Q77" s="132"/>
      <c r="R77" s="177">
        <f>'５節'!AO5</f>
        <v>8</v>
      </c>
      <c r="S77" s="177"/>
      <c r="T77" s="177"/>
      <c r="U77" s="177"/>
      <c r="V77" s="177"/>
      <c r="W77" s="177"/>
      <c r="X77" s="144" t="s">
        <v>57</v>
      </c>
      <c r="Y77" s="132"/>
      <c r="Z77" s="132"/>
      <c r="AA77" s="132"/>
      <c r="AB77" s="204">
        <f>'５節'!AO7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2" ht="13.5">
      <c r="B78" s="133" t="s">
        <v>134</v>
      </c>
      <c r="C78" s="134"/>
      <c r="D78" s="135" t="s">
        <v>135</v>
      </c>
      <c r="E78" s="136"/>
      <c r="F78" s="136"/>
      <c r="G78" s="136"/>
      <c r="H78" s="134"/>
      <c r="I78" s="135" t="s">
        <v>136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4"/>
      <c r="AB78" s="135" t="s">
        <v>137</v>
      </c>
      <c r="AC78" s="136"/>
      <c r="AD78" s="136"/>
      <c r="AE78" s="136"/>
      <c r="AF78" s="136"/>
      <c r="AG78" s="239"/>
      <c r="AM78" s="234"/>
      <c r="AN78" s="234"/>
      <c r="AO78" s="234"/>
      <c r="AP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178" t="str">
        <f>'５節'!AO9</f>
        <v>ボンボネーラ</v>
      </c>
      <c r="J79" s="179"/>
      <c r="K79" s="179"/>
      <c r="L79" s="179"/>
      <c r="M79" s="179"/>
      <c r="N79" s="179"/>
      <c r="O79" s="179"/>
      <c r="P79" s="249"/>
      <c r="Q79" s="250"/>
      <c r="R79" s="518" t="s">
        <v>138</v>
      </c>
      <c r="S79" s="250"/>
      <c r="T79" s="249"/>
      <c r="U79" s="178" t="str">
        <f>'５節'!AQ9</f>
        <v>関さくら</v>
      </c>
      <c r="V79" s="179"/>
      <c r="W79" s="179"/>
      <c r="X79" s="179"/>
      <c r="Y79" s="179"/>
      <c r="Z79" s="179"/>
      <c r="AA79" s="179"/>
      <c r="AB79" s="215" t="str">
        <f>'５節'!AP9</f>
        <v>武芸川</v>
      </c>
      <c r="AC79" s="216"/>
      <c r="AD79" s="216"/>
      <c r="AE79" s="216"/>
      <c r="AF79" s="216"/>
      <c r="AG79" s="240"/>
      <c r="AH79" s="407"/>
      <c r="AI79" s="118" t="str">
        <f>I79</f>
        <v>ボンボネーラ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0" t="str">
        <f>AB79</f>
        <v>武芸川</v>
      </c>
      <c r="J80" s="160"/>
      <c r="K80" s="160"/>
      <c r="L80" s="160"/>
      <c r="M80" s="160"/>
      <c r="N80" s="160"/>
      <c r="O80" s="161"/>
      <c r="P80" s="165"/>
      <c r="Q80" s="189"/>
      <c r="R80" s="514" t="s">
        <v>138</v>
      </c>
      <c r="S80" s="189"/>
      <c r="T80" s="165"/>
      <c r="U80" s="214" t="str">
        <f>U79</f>
        <v>関さくら</v>
      </c>
      <c r="V80" s="163"/>
      <c r="W80" s="163"/>
      <c r="X80" s="163"/>
      <c r="Y80" s="163"/>
      <c r="Z80" s="163"/>
      <c r="AA80" s="163"/>
      <c r="AB80" s="215" t="str">
        <f>I79</f>
        <v>ボンボネーラ</v>
      </c>
      <c r="AC80" s="216"/>
      <c r="AD80" s="216"/>
      <c r="AE80" s="216"/>
      <c r="AF80" s="216"/>
      <c r="AG80" s="240"/>
      <c r="AH80" s="407"/>
      <c r="AI80" s="118" t="str">
        <f>AB79</f>
        <v>武芸川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9" t="str">
        <f>I79</f>
        <v>ボンボネーラ</v>
      </c>
      <c r="J81" s="169"/>
      <c r="K81" s="169"/>
      <c r="L81" s="169"/>
      <c r="M81" s="169"/>
      <c r="N81" s="169"/>
      <c r="O81" s="170"/>
      <c r="P81" s="171"/>
      <c r="Q81" s="193"/>
      <c r="R81" s="516" t="s">
        <v>138</v>
      </c>
      <c r="S81" s="193"/>
      <c r="T81" s="171"/>
      <c r="U81" s="194" t="str">
        <f>AB79</f>
        <v>武芸川</v>
      </c>
      <c r="V81" s="194"/>
      <c r="W81" s="194"/>
      <c r="X81" s="194"/>
      <c r="Y81" s="194"/>
      <c r="Z81" s="194"/>
      <c r="AA81" s="194"/>
      <c r="AB81" s="372" t="str">
        <f>U79</f>
        <v>関さくら</v>
      </c>
      <c r="AC81" s="373"/>
      <c r="AD81" s="373"/>
      <c r="AE81" s="373"/>
      <c r="AF81" s="373"/>
      <c r="AG81" s="375"/>
      <c r="AH81" s="407"/>
      <c r="AI81" s="118" t="str">
        <f>U79</f>
        <v>関さくら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43" ht="13.5">
      <c r="B83" s="118" t="s">
        <v>151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20"/>
      <c r="AC83" s="220"/>
      <c r="AD83" s="220"/>
      <c r="AE83" s="220"/>
      <c r="AF83" s="220"/>
      <c r="AG83" s="220"/>
      <c r="AH83" s="220"/>
      <c r="AI83"/>
      <c r="AJ83"/>
      <c r="AK83"/>
      <c r="AL83"/>
      <c r="AM83"/>
      <c r="AN83"/>
      <c r="AO83"/>
      <c r="AP83"/>
      <c r="AQ83"/>
    </row>
    <row r="84" spans="2:43" ht="13.5">
      <c r="B84"/>
      <c r="C84"/>
      <c r="D84"/>
      <c r="F84" s="144">
        <f>'５節'!AR6</f>
        <v>44366</v>
      </c>
      <c r="G84" s="177"/>
      <c r="H84" s="177"/>
      <c r="I84" s="177"/>
      <c r="J84" s="177"/>
      <c r="K84" s="177"/>
      <c r="L84" s="177"/>
      <c r="M84"/>
      <c r="N84"/>
      <c r="O84"/>
      <c r="R84" s="177">
        <f>'５節'!AR5</f>
        <v>9</v>
      </c>
      <c r="S84" s="177"/>
      <c r="T84" s="177"/>
      <c r="U84" s="177"/>
      <c r="V84" s="177"/>
      <c r="W84" s="177"/>
      <c r="X84" s="199" t="s">
        <v>147</v>
      </c>
      <c r="Y84"/>
      <c r="Z84"/>
      <c r="AA84"/>
      <c r="AB84" s="204">
        <f>'５節'!AR7</f>
        <v>0.3958333333333333</v>
      </c>
      <c r="AC84" s="204"/>
      <c r="AD84" s="204"/>
      <c r="AE84" s="204"/>
      <c r="AG84" s="220"/>
      <c r="AH84" s="220"/>
      <c r="AI84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34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221" t="s">
        <v>137</v>
      </c>
      <c r="AC85" s="222"/>
      <c r="AD85" s="222"/>
      <c r="AE85" s="222"/>
      <c r="AF85" s="222"/>
      <c r="AG85" s="244"/>
      <c r="AH85" s="408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178" t="str">
        <f>'５節'!AR9</f>
        <v>下有知</v>
      </c>
      <c r="J86" s="179"/>
      <c r="K86" s="179"/>
      <c r="L86" s="179"/>
      <c r="M86" s="179"/>
      <c r="N86" s="179"/>
      <c r="O86" s="179"/>
      <c r="P86" s="249"/>
      <c r="Q86" s="250"/>
      <c r="R86" s="518" t="s">
        <v>138</v>
      </c>
      <c r="S86" s="250"/>
      <c r="T86" s="249"/>
      <c r="U86" s="178" t="str">
        <f>'５節'!AT9</f>
        <v>西可児</v>
      </c>
      <c r="V86" s="179"/>
      <c r="W86" s="179"/>
      <c r="X86" s="179"/>
      <c r="Y86" s="179"/>
      <c r="Z86" s="179"/>
      <c r="AA86" s="179"/>
      <c r="AB86" s="215" t="str">
        <f>'５節'!AS9</f>
        <v>山手</v>
      </c>
      <c r="AC86" s="216"/>
      <c r="AD86" s="216"/>
      <c r="AE86" s="216"/>
      <c r="AF86" s="216"/>
      <c r="AG86" s="240"/>
      <c r="AH86" s="407"/>
      <c r="AI86" s="118" t="str">
        <f>I86</f>
        <v>下有知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1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0" t="str">
        <f>AB86</f>
        <v>山手</v>
      </c>
      <c r="J87" s="160"/>
      <c r="K87" s="160"/>
      <c r="L87" s="160"/>
      <c r="M87" s="160"/>
      <c r="N87" s="160"/>
      <c r="O87" s="161"/>
      <c r="P87" s="165"/>
      <c r="Q87" s="189"/>
      <c r="R87" s="514" t="s">
        <v>138</v>
      </c>
      <c r="S87" s="189"/>
      <c r="T87" s="165"/>
      <c r="U87" s="214" t="str">
        <f>U86</f>
        <v>西可児</v>
      </c>
      <c r="V87" s="163"/>
      <c r="W87" s="163"/>
      <c r="X87" s="163"/>
      <c r="Y87" s="163"/>
      <c r="Z87" s="163"/>
      <c r="AA87" s="163"/>
      <c r="AB87" s="215" t="str">
        <f>I86</f>
        <v>下有知</v>
      </c>
      <c r="AC87" s="216"/>
      <c r="AD87" s="216"/>
      <c r="AE87" s="216"/>
      <c r="AF87" s="216"/>
      <c r="AG87" s="240"/>
      <c r="AH87" s="407"/>
      <c r="AI87" s="118" t="str">
        <f>AB86</f>
        <v>山手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2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9" t="str">
        <f>I86</f>
        <v>下有知</v>
      </c>
      <c r="J88" s="169"/>
      <c r="K88" s="169"/>
      <c r="L88" s="169"/>
      <c r="M88" s="169"/>
      <c r="N88" s="169"/>
      <c r="O88" s="170"/>
      <c r="P88" s="171"/>
      <c r="Q88" s="193"/>
      <c r="R88" s="516" t="s">
        <v>138</v>
      </c>
      <c r="S88" s="193"/>
      <c r="T88" s="171"/>
      <c r="U88" s="194" t="str">
        <f>AB86</f>
        <v>山手</v>
      </c>
      <c r="V88" s="194"/>
      <c r="W88" s="194"/>
      <c r="X88" s="194"/>
      <c r="Y88" s="194"/>
      <c r="Z88" s="194"/>
      <c r="AA88" s="194"/>
      <c r="AB88" s="372" t="str">
        <f>U86</f>
        <v>西可児</v>
      </c>
      <c r="AC88" s="373"/>
      <c r="AD88" s="373"/>
      <c r="AE88" s="373"/>
      <c r="AF88" s="373"/>
      <c r="AG88" s="375"/>
      <c r="AH88" s="407"/>
      <c r="AI88" s="118" t="str">
        <f>U86</f>
        <v>西可児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3</v>
      </c>
    </row>
  </sheetData>
  <sheetProtection/>
  <mergeCells count="277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AB61:AE61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L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50"/>
  <sheetViews>
    <sheetView workbookViewId="0" topLeftCell="A1">
      <selection activeCell="AR16" sqref="AR16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0"/>
      <c r="AE4" s="259" t="s">
        <v>39</v>
      </c>
      <c r="AF4" s="260"/>
      <c r="AG4" s="260"/>
      <c r="AH4" s="261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0"/>
      <c r="AR4" s="259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262">
        <v>2</v>
      </c>
      <c r="M5" s="263"/>
      <c r="N5" s="264"/>
      <c r="O5" s="262">
        <v>3</v>
      </c>
      <c r="P5" s="265"/>
      <c r="Q5" s="263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305">
        <v>4</v>
      </c>
      <c r="AB5" s="318"/>
      <c r="AC5" s="318"/>
      <c r="AD5" s="399"/>
      <c r="AE5" s="318">
        <v>5</v>
      </c>
      <c r="AF5" s="318"/>
      <c r="AG5" s="318"/>
      <c r="AH5" s="318"/>
      <c r="AI5" s="262">
        <v>6</v>
      </c>
      <c r="AJ5" s="265"/>
      <c r="AK5" s="263"/>
      <c r="AL5" s="262">
        <v>7</v>
      </c>
      <c r="AM5" s="265"/>
      <c r="AN5" s="263"/>
      <c r="AO5" s="262">
        <v>8</v>
      </c>
      <c r="AP5" s="265"/>
      <c r="AQ5" s="263"/>
      <c r="AR5" s="262">
        <v>9</v>
      </c>
      <c r="AS5" s="265"/>
      <c r="AT5" s="385"/>
      <c r="AU5" s="35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398">
        <v>44443</v>
      </c>
      <c r="J6" s="270"/>
      <c r="K6" s="271"/>
      <c r="L6" s="398">
        <v>44443</v>
      </c>
      <c r="M6" s="270"/>
      <c r="N6" s="271"/>
      <c r="O6" s="398">
        <v>44443</v>
      </c>
      <c r="P6" s="270"/>
      <c r="Q6" s="271"/>
      <c r="R6" s="398">
        <v>44009</v>
      </c>
      <c r="S6" s="270"/>
      <c r="T6" s="271"/>
      <c r="U6" s="398">
        <v>44009</v>
      </c>
      <c r="V6" s="270"/>
      <c r="W6" s="271"/>
      <c r="X6" s="398">
        <v>44009</v>
      </c>
      <c r="Y6" s="270"/>
      <c r="Z6" s="271"/>
      <c r="AA6" s="266">
        <v>44443</v>
      </c>
      <c r="AB6" s="267"/>
      <c r="AC6" s="267"/>
      <c r="AD6" s="267"/>
      <c r="AE6" s="266">
        <v>44443</v>
      </c>
      <c r="AF6" s="267"/>
      <c r="AG6" s="267"/>
      <c r="AH6" s="267"/>
      <c r="AI6" s="398">
        <v>44443</v>
      </c>
      <c r="AJ6" s="270"/>
      <c r="AK6" s="271"/>
      <c r="AL6" s="398">
        <v>44443</v>
      </c>
      <c r="AM6" s="270"/>
      <c r="AN6" s="271"/>
      <c r="AO6" s="398">
        <v>44443</v>
      </c>
      <c r="AP6" s="270"/>
      <c r="AQ6" s="271"/>
      <c r="AR6" s="398">
        <v>44443</v>
      </c>
      <c r="AS6" s="270"/>
      <c r="AT6" s="271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269">
        <v>0.3958333333333333</v>
      </c>
      <c r="M7" s="270"/>
      <c r="N7" s="271"/>
      <c r="O7" s="269">
        <v>0.3958333333333333</v>
      </c>
      <c r="P7" s="270"/>
      <c r="Q7" s="271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319">
        <v>0.3958333333333333</v>
      </c>
      <c r="AB7" s="320"/>
      <c r="AC7" s="320"/>
      <c r="AD7" s="320"/>
      <c r="AE7" s="319">
        <v>0.3958333333333333</v>
      </c>
      <c r="AF7" s="320"/>
      <c r="AG7" s="320"/>
      <c r="AH7" s="400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269">
        <v>0.3958333333333333</v>
      </c>
      <c r="AS7" s="270"/>
      <c r="AT7" s="271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5">
        <v>13</v>
      </c>
      <c r="AE8" s="272">
        <v>14</v>
      </c>
      <c r="AF8" s="273">
        <v>15</v>
      </c>
      <c r="AG8" s="340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341">
        <v>24</v>
      </c>
      <c r="AP8" s="270">
        <v>25</v>
      </c>
      <c r="AQ8" s="342">
        <v>26</v>
      </c>
      <c r="AR8" s="341">
        <v>27</v>
      </c>
      <c r="AS8" s="270">
        <v>28</v>
      </c>
      <c r="AT8" s="271">
        <v>29</v>
      </c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171</v>
      </c>
      <c r="I9" s="276" t="str">
        <f>'リーグ組合せ'!D5</f>
        <v>郡上八幡</v>
      </c>
      <c r="J9" s="277" t="str">
        <f>'リーグ組合せ'!D8</f>
        <v>土田</v>
      </c>
      <c r="K9" s="278" t="str">
        <f>'リーグ組合せ'!D2</f>
        <v>中部</v>
      </c>
      <c r="L9" s="279" t="str">
        <f>'リーグ組合せ'!D9</f>
        <v>美濃</v>
      </c>
      <c r="M9" s="280" t="str">
        <f>'リーグ組合せ'!D6</f>
        <v>旭ヶ丘</v>
      </c>
      <c r="N9" s="281" t="str">
        <f>'リーグ組合せ'!D3</f>
        <v>大和</v>
      </c>
      <c r="O9" s="282" t="str">
        <f>'リーグ組合せ'!D10</f>
        <v>アンフィニ青</v>
      </c>
      <c r="P9" s="283" t="str">
        <f>'リーグ組合せ'!D4</f>
        <v>御嵩</v>
      </c>
      <c r="Q9" s="306" t="str">
        <f>'リーグ組合せ'!D7</f>
        <v>武儀</v>
      </c>
      <c r="R9" s="276">
        <f>'リーグ組合せ'!D14</f>
        <v>0</v>
      </c>
      <c r="S9" s="277">
        <f>'リーグ組合せ'!D17</f>
        <v>0</v>
      </c>
      <c r="T9" s="278">
        <f>'リーグ組合せ'!D11</f>
        <v>0</v>
      </c>
      <c r="U9" s="276">
        <f>'リーグ組合せ'!D18</f>
        <v>0</v>
      </c>
      <c r="V9" s="308">
        <f>'リーグ組合せ'!D15</f>
        <v>0</v>
      </c>
      <c r="W9" s="308">
        <f>'リーグ組合せ'!D12</f>
        <v>0</v>
      </c>
      <c r="X9" s="276">
        <f>'リーグ組合せ'!D19</f>
        <v>0</v>
      </c>
      <c r="Y9" s="322">
        <f>'リーグ組合せ'!D13</f>
        <v>0</v>
      </c>
      <c r="Z9" s="323">
        <f>'リーグ組合せ'!D16</f>
        <v>0</v>
      </c>
      <c r="AA9" s="276" t="str">
        <f>'リーグ組合せ'!D24</f>
        <v>桜ヶ丘ＦＣ</v>
      </c>
      <c r="AB9" s="377" t="str">
        <f>'リーグ組合せ'!D25</f>
        <v>瀬尻</v>
      </c>
      <c r="AC9" s="378" t="str">
        <f>'リーグ組合せ'!D22</f>
        <v>川辺</v>
      </c>
      <c r="AD9" s="325" t="str">
        <f>'リーグ組合せ'!D23</f>
        <v>坂祝</v>
      </c>
      <c r="AE9" s="324" t="str">
        <f>'リーグ組合せ'!D20</f>
        <v>コヴィーダ</v>
      </c>
      <c r="AF9" s="378" t="str">
        <f>'リーグ組合せ'!D21</f>
        <v>今渡</v>
      </c>
      <c r="AG9" s="376" t="str">
        <f>'リーグ組合せ'!D26</f>
        <v>安桜</v>
      </c>
      <c r="AH9" s="377" t="str">
        <f>'リーグ組合せ'!D27</f>
        <v>アンフィニ白</v>
      </c>
      <c r="AI9" s="276" t="str">
        <f>'リーグ組合せ'!D31</f>
        <v>八百津</v>
      </c>
      <c r="AJ9" s="378" t="str">
        <f>'リーグ組合せ'!D29</f>
        <v>ティグレイ</v>
      </c>
      <c r="AK9" s="378" t="str">
        <f>'リーグ組合せ'!D28</f>
        <v>金竜</v>
      </c>
      <c r="AL9" s="276" t="str">
        <f>'リーグ組合せ'!D33</f>
        <v>白鳥</v>
      </c>
      <c r="AM9" s="378" t="str">
        <f>'リーグ組合せ'!D32</f>
        <v>太田</v>
      </c>
      <c r="AN9" s="378" t="str">
        <f>'リーグ組合せ'!D30</f>
        <v>加茂野</v>
      </c>
      <c r="AO9" s="276" t="str">
        <f>'リーグ組合せ'!D37</f>
        <v>西可児</v>
      </c>
      <c r="AP9" s="378" t="str">
        <f>'リーグ組合せ'!D35</f>
        <v>武芸川</v>
      </c>
      <c r="AQ9" s="378" t="str">
        <f>'リーグ組合せ'!D34</f>
        <v>関さくら</v>
      </c>
      <c r="AR9" s="276" t="str">
        <f>'リーグ組合せ'!D39</f>
        <v>ボンボネーラ</v>
      </c>
      <c r="AS9" s="378" t="str">
        <f>'リーグ組合せ'!D38</f>
        <v>下有知</v>
      </c>
      <c r="AT9" s="378" t="str">
        <f>'リーグ組合せ'!D36</f>
        <v>山手</v>
      </c>
      <c r="AU9" s="350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44443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286"/>
      <c r="U10" s="284"/>
      <c r="V10" s="311"/>
      <c r="W10" s="311"/>
      <c r="X10" s="284"/>
      <c r="Y10" s="327"/>
      <c r="Z10" s="328"/>
      <c r="AA10" s="284"/>
      <c r="AB10" s="380"/>
      <c r="AC10" s="381"/>
      <c r="AD10" s="330"/>
      <c r="AE10" s="329"/>
      <c r="AF10" s="381"/>
      <c r="AG10" s="379"/>
      <c r="AH10" s="380"/>
      <c r="AI10" s="284"/>
      <c r="AJ10" s="381"/>
      <c r="AK10" s="381"/>
      <c r="AL10" s="284"/>
      <c r="AM10" s="381"/>
      <c r="AN10" s="381"/>
      <c r="AO10" s="284"/>
      <c r="AP10" s="381"/>
      <c r="AQ10" s="381"/>
      <c r="AR10" s="284"/>
      <c r="AS10" s="381"/>
      <c r="AT10" s="381"/>
      <c r="AU10" s="35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286"/>
      <c r="U11" s="284"/>
      <c r="V11" s="311"/>
      <c r="W11" s="311"/>
      <c r="X11" s="284"/>
      <c r="Y11" s="327"/>
      <c r="Z11" s="328"/>
      <c r="AA11" s="284"/>
      <c r="AB11" s="380"/>
      <c r="AC11" s="381"/>
      <c r="AD11" s="330"/>
      <c r="AE11" s="329"/>
      <c r="AF11" s="381"/>
      <c r="AG11" s="379"/>
      <c r="AH11" s="380"/>
      <c r="AI11" s="284"/>
      <c r="AJ11" s="381"/>
      <c r="AK11" s="381"/>
      <c r="AL11" s="284"/>
      <c r="AM11" s="381"/>
      <c r="AN11" s="381"/>
      <c r="AO11" s="284"/>
      <c r="AP11" s="381"/>
      <c r="AQ11" s="381"/>
      <c r="AR11" s="284"/>
      <c r="AS11" s="381"/>
      <c r="AT11" s="381"/>
      <c r="AU11" s="35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286"/>
      <c r="U12" s="284"/>
      <c r="V12" s="311"/>
      <c r="W12" s="311"/>
      <c r="X12" s="284"/>
      <c r="Y12" s="327"/>
      <c r="Z12" s="328"/>
      <c r="AA12" s="284"/>
      <c r="AB12" s="380"/>
      <c r="AC12" s="381"/>
      <c r="AD12" s="330"/>
      <c r="AE12" s="329"/>
      <c r="AF12" s="381"/>
      <c r="AG12" s="379"/>
      <c r="AH12" s="380"/>
      <c r="AI12" s="284"/>
      <c r="AJ12" s="381"/>
      <c r="AK12" s="381"/>
      <c r="AL12" s="284"/>
      <c r="AM12" s="381"/>
      <c r="AN12" s="381"/>
      <c r="AO12" s="284"/>
      <c r="AP12" s="381"/>
      <c r="AQ12" s="381"/>
      <c r="AR12" s="284"/>
      <c r="AS12" s="381"/>
      <c r="AT12" s="381"/>
      <c r="AU12" s="35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7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290"/>
      <c r="U13" s="288"/>
      <c r="V13" s="314"/>
      <c r="W13" s="314"/>
      <c r="X13" s="288"/>
      <c r="Y13" s="332"/>
      <c r="Z13" s="333"/>
      <c r="AA13" s="288"/>
      <c r="AB13" s="383"/>
      <c r="AC13" s="384"/>
      <c r="AD13" s="335"/>
      <c r="AE13" s="334"/>
      <c r="AF13" s="384"/>
      <c r="AG13" s="382"/>
      <c r="AH13" s="383"/>
      <c r="AI13" s="288"/>
      <c r="AJ13" s="384"/>
      <c r="AK13" s="384"/>
      <c r="AL13" s="288"/>
      <c r="AM13" s="384"/>
      <c r="AN13" s="384"/>
      <c r="AO13" s="288"/>
      <c r="AP13" s="384"/>
      <c r="AQ13" s="384"/>
      <c r="AR13" s="288"/>
      <c r="AS13" s="384"/>
      <c r="AT13" s="384"/>
      <c r="AU13" s="350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workbookViewId="0" topLeftCell="A63">
      <selection activeCell="U65" sqref="U65:AA65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170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'６節'!I6</f>
        <v>44443</v>
      </c>
      <c r="G5" s="120"/>
      <c r="H5" s="120"/>
      <c r="I5" s="120"/>
      <c r="J5" s="120"/>
      <c r="K5" s="120"/>
      <c r="R5" s="185">
        <f>'６節'!I5</f>
        <v>1</v>
      </c>
      <c r="S5" s="186"/>
      <c r="T5" s="186"/>
      <c r="U5" s="186"/>
      <c r="V5" s="186"/>
      <c r="W5" s="186"/>
      <c r="X5" s="187" t="s">
        <v>57</v>
      </c>
      <c r="AB5" s="204">
        <f>'６節'!I7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'６節'!I9</f>
        <v>郡上八幡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'６節'!K9</f>
        <v>中部</v>
      </c>
      <c r="V7" s="173"/>
      <c r="W7" s="173"/>
      <c r="X7" s="173"/>
      <c r="Y7" s="173"/>
      <c r="Z7" s="173"/>
      <c r="AA7" s="173"/>
      <c r="AB7" s="206" t="str">
        <f>'６節'!J9</f>
        <v>土田</v>
      </c>
      <c r="AC7" s="207"/>
      <c r="AD7" s="207"/>
      <c r="AE7" s="207"/>
      <c r="AF7" s="207"/>
      <c r="AG7" s="235"/>
      <c r="AI7" s="118" t="str">
        <f>I7</f>
        <v>郡上八幡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0.45138888888888884</v>
      </c>
      <c r="E8" s="124"/>
      <c r="F8" s="124"/>
      <c r="G8" s="124"/>
      <c r="H8" s="124"/>
      <c r="I8" s="163" t="str">
        <f>AB7</f>
        <v>土田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中部</v>
      </c>
      <c r="V8" s="172"/>
      <c r="W8" s="172"/>
      <c r="X8" s="172"/>
      <c r="Y8" s="172"/>
      <c r="Z8" s="172"/>
      <c r="AA8" s="172"/>
      <c r="AB8" s="208" t="str">
        <f>I7</f>
        <v>郡上八幡</v>
      </c>
      <c r="AC8" s="209"/>
      <c r="AD8" s="209"/>
      <c r="AE8" s="209"/>
      <c r="AF8" s="209"/>
      <c r="AG8" s="236"/>
      <c r="AI8" s="118" t="str">
        <f>I8</f>
        <v>土田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0.5069444444444444</v>
      </c>
      <c r="E9" s="131"/>
      <c r="F9" s="131"/>
      <c r="G9" s="131"/>
      <c r="H9" s="131"/>
      <c r="I9" s="166" t="str">
        <f>I7</f>
        <v>郡上八幡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土田</v>
      </c>
      <c r="V9" s="191"/>
      <c r="W9" s="191"/>
      <c r="X9" s="191"/>
      <c r="Y9" s="191"/>
      <c r="Z9" s="191"/>
      <c r="AA9" s="191"/>
      <c r="AB9" s="210" t="str">
        <f>U7</f>
        <v>中部</v>
      </c>
      <c r="AC9" s="211"/>
      <c r="AD9" s="211"/>
      <c r="AE9" s="211"/>
      <c r="AF9" s="211"/>
      <c r="AG9" s="237"/>
      <c r="AI9" s="118" t="str">
        <f>U7</f>
        <v>中部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'６節'!L6</f>
        <v>44443</v>
      </c>
      <c r="G12" s="120"/>
      <c r="H12" s="120"/>
      <c r="I12" s="120"/>
      <c r="J12" s="120"/>
      <c r="K12" s="120"/>
      <c r="R12" s="185">
        <f>'６節'!L5</f>
        <v>2</v>
      </c>
      <c r="S12" s="186"/>
      <c r="T12" s="186"/>
      <c r="U12" s="186"/>
      <c r="V12" s="186"/>
      <c r="W12" s="186"/>
      <c r="X12" s="187" t="s">
        <v>57</v>
      </c>
      <c r="AB12" s="204">
        <f>'６節'!L7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'６節'!L9</f>
        <v>美濃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'６節'!N9</f>
        <v>大和</v>
      </c>
      <c r="V14" s="173"/>
      <c r="W14" s="173"/>
      <c r="X14" s="173"/>
      <c r="Y14" s="173"/>
      <c r="Z14" s="173"/>
      <c r="AA14" s="173"/>
      <c r="AB14" s="206" t="str">
        <f>'６節'!M9</f>
        <v>旭ヶ丘</v>
      </c>
      <c r="AC14" s="207"/>
      <c r="AD14" s="207"/>
      <c r="AE14" s="207"/>
      <c r="AF14" s="207"/>
      <c r="AG14" s="235"/>
      <c r="AI14" s="118" t="str">
        <f>I14</f>
        <v>美濃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旭ヶ丘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大和</v>
      </c>
      <c r="V15" s="172"/>
      <c r="W15" s="172"/>
      <c r="X15" s="172"/>
      <c r="Y15" s="172"/>
      <c r="Z15" s="172"/>
      <c r="AA15" s="172"/>
      <c r="AB15" s="208" t="str">
        <f>I14</f>
        <v>美濃</v>
      </c>
      <c r="AC15" s="209"/>
      <c r="AD15" s="209"/>
      <c r="AE15" s="209"/>
      <c r="AF15" s="209"/>
      <c r="AG15" s="236"/>
      <c r="AI15" s="118" t="str">
        <f>I15</f>
        <v>旭ヶ丘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美濃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旭ヶ丘</v>
      </c>
      <c r="V16" s="191"/>
      <c r="W16" s="191"/>
      <c r="X16" s="191"/>
      <c r="Y16" s="191"/>
      <c r="Z16" s="191"/>
      <c r="AA16" s="191"/>
      <c r="AB16" s="210" t="str">
        <f>U14</f>
        <v>大和</v>
      </c>
      <c r="AC16" s="211"/>
      <c r="AD16" s="211"/>
      <c r="AE16" s="211"/>
      <c r="AF16" s="211"/>
      <c r="AG16" s="237"/>
      <c r="AI16" s="118" t="str">
        <f>U14</f>
        <v>大和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'６節'!O6</f>
        <v>44443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>
        <f>'６節'!O5</f>
        <v>3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'６節'!O7</f>
        <v>0.3958333333333333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0.3958333333333333</v>
      </c>
      <c r="E21" s="126"/>
      <c r="F21" s="126"/>
      <c r="G21" s="126"/>
      <c r="H21" s="126"/>
      <c r="I21" s="160" t="str">
        <f>'６節'!O9</f>
        <v>アンフィニ青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'６節'!Q9</f>
        <v>武儀</v>
      </c>
      <c r="V21" s="173"/>
      <c r="W21" s="173"/>
      <c r="X21" s="173"/>
      <c r="Y21" s="173"/>
      <c r="Z21" s="173"/>
      <c r="AA21" s="173"/>
      <c r="AB21" s="206" t="str">
        <f>'６節'!P9</f>
        <v>御嵩</v>
      </c>
      <c r="AC21" s="207"/>
      <c r="AD21" s="207"/>
      <c r="AE21" s="207"/>
      <c r="AF21" s="207"/>
      <c r="AG21" s="235"/>
      <c r="AI21" s="118" t="str">
        <f>I21</f>
        <v>アンフィニ青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0.45138888888888884</v>
      </c>
      <c r="E22" s="124"/>
      <c r="F22" s="124"/>
      <c r="G22" s="124"/>
      <c r="H22" s="124"/>
      <c r="I22" s="163" t="str">
        <f>AB21</f>
        <v>御嵩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武儀</v>
      </c>
      <c r="V22" s="172"/>
      <c r="W22" s="172"/>
      <c r="X22" s="172"/>
      <c r="Y22" s="172"/>
      <c r="Z22" s="172"/>
      <c r="AA22" s="172"/>
      <c r="AB22" s="208" t="str">
        <f>I21</f>
        <v>アンフィニ青</v>
      </c>
      <c r="AC22" s="209"/>
      <c r="AD22" s="209"/>
      <c r="AE22" s="209"/>
      <c r="AF22" s="209"/>
      <c r="AG22" s="236"/>
      <c r="AI22" s="118" t="str">
        <f>I22</f>
        <v>御嵩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2.75" customHeight="1">
      <c r="B23" s="128">
        <v>3</v>
      </c>
      <c r="C23" s="129"/>
      <c r="D23" s="130">
        <f>D22+"1：2０"</f>
        <v>0.5069444444444444</v>
      </c>
      <c r="E23" s="131"/>
      <c r="F23" s="131"/>
      <c r="G23" s="131"/>
      <c r="H23" s="131"/>
      <c r="I23" s="166" t="str">
        <f>I21</f>
        <v>アンフィニ青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御嵩</v>
      </c>
      <c r="V23" s="191"/>
      <c r="W23" s="191"/>
      <c r="X23" s="191"/>
      <c r="Y23" s="191"/>
      <c r="Z23" s="191"/>
      <c r="AA23" s="191"/>
      <c r="AB23" s="210" t="str">
        <f>U21</f>
        <v>武儀</v>
      </c>
      <c r="AC23" s="211"/>
      <c r="AD23" s="211"/>
      <c r="AE23" s="211"/>
      <c r="AF23" s="211"/>
      <c r="AG23" s="237"/>
      <c r="AI23" s="118" t="str">
        <f>U21</f>
        <v>武儀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3.5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'６節'!R6</f>
        <v>44009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'６節'!R5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'６節'!R7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'６節'!R9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'６節'!T9</f>
        <v>0</v>
      </c>
      <c r="V28" s="173"/>
      <c r="W28" s="173"/>
      <c r="X28" s="173"/>
      <c r="Y28" s="173"/>
      <c r="Z28" s="173"/>
      <c r="AA28" s="173"/>
      <c r="AB28" s="206">
        <f>'６節'!S9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'６節'!U6</f>
        <v>44009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'６節'!U5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'６節'!U7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'６節'!U9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'６節'!W9</f>
        <v>0</v>
      </c>
      <c r="V35" s="173"/>
      <c r="W35" s="173"/>
      <c r="X35" s="173"/>
      <c r="Y35" s="173"/>
      <c r="Z35" s="173"/>
      <c r="AA35" s="173"/>
      <c r="AB35" s="206">
        <f>'６節'!V9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'６節'!X6</f>
        <v>44009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'６節'!X5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'６節'!X7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'６節'!X9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'６節'!Z9</f>
        <v>0</v>
      </c>
      <c r="V42" s="173"/>
      <c r="W42" s="173"/>
      <c r="X42" s="173"/>
      <c r="Y42" s="173"/>
      <c r="Z42" s="173"/>
      <c r="AA42" s="173"/>
      <c r="AB42" s="206">
        <f>'６節'!Y9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'６節'!AA6</f>
        <v>44443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>
        <f>'６節'!AA5</f>
        <v>4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'６節'!AA7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73" t="str">
        <f>'６節'!AB9</f>
        <v>瀬尻</v>
      </c>
      <c r="J49" s="173"/>
      <c r="K49" s="173"/>
      <c r="L49" s="173"/>
      <c r="M49" s="173"/>
      <c r="N49" s="173"/>
      <c r="O49" s="173"/>
      <c r="P49" s="162"/>
      <c r="Q49" s="188"/>
      <c r="R49" s="513" t="s">
        <v>138</v>
      </c>
      <c r="S49" s="188"/>
      <c r="T49" s="162"/>
      <c r="U49" s="172" t="str">
        <f>'６節'!AC9</f>
        <v>川辺</v>
      </c>
      <c r="V49" s="172"/>
      <c r="W49" s="172"/>
      <c r="X49" s="172"/>
      <c r="Y49" s="172"/>
      <c r="Z49" s="172"/>
      <c r="AA49" s="214"/>
      <c r="AB49" s="215" t="str">
        <f>'６節'!AA9</f>
        <v>桜ヶ丘ＦＣ</v>
      </c>
      <c r="AC49" s="216"/>
      <c r="AD49" s="216"/>
      <c r="AE49" s="216"/>
      <c r="AF49" s="216"/>
      <c r="AG49" s="240"/>
      <c r="AH49" s="241"/>
      <c r="AI49" s="118" t="str">
        <f>I50</f>
        <v>桜ヶ丘ＦＣ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64" t="str">
        <f>'６節'!AA9</f>
        <v>桜ヶ丘ＦＣ</v>
      </c>
      <c r="J50" s="172"/>
      <c r="K50" s="172"/>
      <c r="L50" s="172"/>
      <c r="M50" s="172"/>
      <c r="N50" s="172"/>
      <c r="O50" s="172"/>
      <c r="P50" s="165"/>
      <c r="Q50" s="189"/>
      <c r="R50" s="514" t="s">
        <v>138</v>
      </c>
      <c r="S50" s="189"/>
      <c r="T50" s="165"/>
      <c r="U50" s="172" t="str">
        <f>'６節'!AD9</f>
        <v>坂祝</v>
      </c>
      <c r="V50" s="172"/>
      <c r="W50" s="172"/>
      <c r="X50" s="172"/>
      <c r="Y50" s="172"/>
      <c r="Z50" s="172"/>
      <c r="AA50" s="214"/>
      <c r="AB50" s="215" t="str">
        <f>I49</f>
        <v>瀬尻</v>
      </c>
      <c r="AC50" s="216"/>
      <c r="AD50" s="216"/>
      <c r="AE50" s="216"/>
      <c r="AF50" s="216"/>
      <c r="AG50" s="240"/>
      <c r="AH50" s="241"/>
      <c r="AI50" s="118" t="str">
        <f>I49</f>
        <v>瀬尻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23">
        <v>3</v>
      </c>
      <c r="C51" s="124"/>
      <c r="D51" s="127">
        <f>D50+"1：2０"</f>
        <v>0.48958333333333326</v>
      </c>
      <c r="E51" s="124"/>
      <c r="F51" s="124"/>
      <c r="G51" s="124"/>
      <c r="H51" s="124"/>
      <c r="I51" s="163" t="str">
        <f>I49</f>
        <v>瀬尻</v>
      </c>
      <c r="J51" s="163"/>
      <c r="K51" s="163"/>
      <c r="L51" s="163"/>
      <c r="M51" s="163"/>
      <c r="N51" s="163"/>
      <c r="O51" s="164"/>
      <c r="P51" s="165"/>
      <c r="Q51" s="189"/>
      <c r="R51" s="517" t="s">
        <v>138</v>
      </c>
      <c r="S51" s="195"/>
      <c r="T51" s="165"/>
      <c r="U51" s="172" t="str">
        <f>U50</f>
        <v>坂祝</v>
      </c>
      <c r="V51" s="172"/>
      <c r="W51" s="172"/>
      <c r="X51" s="172"/>
      <c r="Y51" s="172"/>
      <c r="Z51" s="172"/>
      <c r="AA51" s="214"/>
      <c r="AB51" s="215" t="str">
        <f>U49</f>
        <v>川辺</v>
      </c>
      <c r="AC51" s="216"/>
      <c r="AD51" s="216"/>
      <c r="AE51" s="216"/>
      <c r="AF51" s="216"/>
      <c r="AG51" s="240"/>
      <c r="AH51" s="241"/>
      <c r="AI51" s="118" t="str">
        <f>U49</f>
        <v>川辺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2:43" ht="13.5">
      <c r="B52" s="386">
        <v>3</v>
      </c>
      <c r="C52" s="387"/>
      <c r="D52" s="130">
        <f>D51+"0：55"</f>
        <v>0.5277777777777777</v>
      </c>
      <c r="E52" s="131"/>
      <c r="F52" s="131"/>
      <c r="G52" s="131"/>
      <c r="H52" s="131"/>
      <c r="I52" s="166" t="str">
        <f>I50</f>
        <v>桜ヶ丘ＦＣ</v>
      </c>
      <c r="J52" s="166"/>
      <c r="K52" s="166"/>
      <c r="L52" s="166"/>
      <c r="M52" s="166"/>
      <c r="N52" s="166"/>
      <c r="O52" s="167"/>
      <c r="P52" s="132"/>
      <c r="Q52" s="392"/>
      <c r="R52" s="516" t="s">
        <v>138</v>
      </c>
      <c r="S52" s="197"/>
      <c r="T52" s="132"/>
      <c r="U52" s="191" t="str">
        <f>U49</f>
        <v>川辺</v>
      </c>
      <c r="V52" s="191"/>
      <c r="W52" s="191"/>
      <c r="X52" s="191"/>
      <c r="Y52" s="191"/>
      <c r="Z52" s="191"/>
      <c r="AA52" s="191"/>
      <c r="AB52" s="218" t="str">
        <f>U50</f>
        <v>坂祝</v>
      </c>
      <c r="AC52" s="219"/>
      <c r="AD52" s="219"/>
      <c r="AE52" s="219"/>
      <c r="AF52" s="219"/>
      <c r="AG52" s="242"/>
      <c r="AI52" s="118" t="str">
        <f>U50</f>
        <v>坂祝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Q50+Q51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2:34" ht="13.5">
      <c r="B53" s="118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144">
        <f>'６節'!AE6</f>
        <v>44443</v>
      </c>
      <c r="G55" s="144"/>
      <c r="H55" s="144"/>
      <c r="I55" s="144"/>
      <c r="J55" s="144"/>
      <c r="K55" s="144"/>
      <c r="L55" s="177"/>
      <c r="M55"/>
      <c r="N55"/>
      <c r="O55"/>
      <c r="R55" s="177">
        <f>'６節'!AE5</f>
        <v>5</v>
      </c>
      <c r="S55" s="177"/>
      <c r="T55" s="177"/>
      <c r="U55" s="177"/>
      <c r="V55" s="177"/>
      <c r="W55" s="177"/>
      <c r="X55" s="199" t="s">
        <v>147</v>
      </c>
      <c r="Y55"/>
      <c r="Z55"/>
      <c r="AA55"/>
      <c r="AB55" s="204">
        <f>'６節'!AE7</f>
        <v>0.3958333333333333</v>
      </c>
      <c r="AC55" s="204"/>
      <c r="AD55" s="204"/>
      <c r="AE55" s="204"/>
      <c r="AG55" s="220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'６節'!AF9</f>
        <v>今渡</v>
      </c>
      <c r="J57" s="179"/>
      <c r="K57" s="179"/>
      <c r="L57" s="179"/>
      <c r="M57" s="179"/>
      <c r="N57" s="179"/>
      <c r="O57" s="179"/>
      <c r="P57" s="165"/>
      <c r="Q57" s="188"/>
      <c r="R57" s="513" t="s">
        <v>138</v>
      </c>
      <c r="S57" s="188"/>
      <c r="T57" s="162"/>
      <c r="U57" s="179" t="str">
        <f>'６節'!AG9</f>
        <v>安桜</v>
      </c>
      <c r="V57" s="179"/>
      <c r="W57" s="179"/>
      <c r="X57" s="179"/>
      <c r="Y57" s="179"/>
      <c r="Z57" s="179"/>
      <c r="AA57" s="223"/>
      <c r="AB57" s="224" t="str">
        <f>'６節'!AE9</f>
        <v>コヴィーダ</v>
      </c>
      <c r="AC57" s="225"/>
      <c r="AD57" s="225"/>
      <c r="AE57" s="225"/>
      <c r="AF57" s="225"/>
      <c r="AG57" s="245"/>
      <c r="AH57" s="241"/>
      <c r="AI57" s="118" t="str">
        <f>I58</f>
        <v>コヴィーダ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D57+"0:55"</f>
        <v>0.43402777777777773</v>
      </c>
      <c r="E58" s="148"/>
      <c r="F58" s="148"/>
      <c r="G58" s="148"/>
      <c r="H58" s="149"/>
      <c r="I58" s="178" t="str">
        <f>'６節'!AE9</f>
        <v>コヴィーダ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'６節'!AH9</f>
        <v>アンフィニ白</v>
      </c>
      <c r="V58" s="179"/>
      <c r="W58" s="179"/>
      <c r="X58" s="179"/>
      <c r="Y58" s="179"/>
      <c r="Z58" s="179"/>
      <c r="AA58" s="223"/>
      <c r="AB58" s="224" t="str">
        <f>I57</f>
        <v>今渡</v>
      </c>
      <c r="AC58" s="225"/>
      <c r="AD58" s="225"/>
      <c r="AE58" s="225"/>
      <c r="AF58" s="225"/>
      <c r="AG58" s="245"/>
      <c r="AH58" s="241"/>
      <c r="AI58" s="118" t="str">
        <f>I57</f>
        <v>今渡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360">
        <v>3</v>
      </c>
      <c r="C59" s="361"/>
      <c r="D59" s="147">
        <f>D58+"1：2０"</f>
        <v>0.48958333333333326</v>
      </c>
      <c r="E59" s="148"/>
      <c r="F59" s="148"/>
      <c r="G59" s="148"/>
      <c r="H59" s="149"/>
      <c r="I59" s="180" t="str">
        <f>I57</f>
        <v>今渡</v>
      </c>
      <c r="J59" s="181"/>
      <c r="K59" s="181"/>
      <c r="L59" s="181"/>
      <c r="M59" s="181"/>
      <c r="N59" s="181"/>
      <c r="O59" s="181"/>
      <c r="P59" s="174"/>
      <c r="Q59" s="195"/>
      <c r="R59" s="517" t="s">
        <v>138</v>
      </c>
      <c r="S59" s="195"/>
      <c r="T59" s="165"/>
      <c r="U59" s="181" t="str">
        <f>U58</f>
        <v>アンフィニ白</v>
      </c>
      <c r="V59" s="181"/>
      <c r="W59" s="181"/>
      <c r="X59" s="181"/>
      <c r="Y59" s="181"/>
      <c r="Z59" s="181"/>
      <c r="AA59" s="394"/>
      <c r="AB59" s="226" t="str">
        <f>U57</f>
        <v>安桜</v>
      </c>
      <c r="AC59" s="227"/>
      <c r="AD59" s="227"/>
      <c r="AE59" s="227"/>
      <c r="AF59" s="227"/>
      <c r="AG59" s="246"/>
      <c r="AH59" s="241"/>
      <c r="AI59" s="118" t="str">
        <f>U57</f>
        <v>安桜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1:43" ht="13.5">
      <c r="A60" s="388"/>
      <c r="B60" s="140">
        <v>4</v>
      </c>
      <c r="C60" s="141"/>
      <c r="D60" s="155">
        <f>D59+"0：55"</f>
        <v>0.5277777777777777</v>
      </c>
      <c r="E60" s="156"/>
      <c r="F60" s="156"/>
      <c r="G60" s="156"/>
      <c r="H60" s="157"/>
      <c r="I60" s="182" t="str">
        <f>I58</f>
        <v>コヴィーダ</v>
      </c>
      <c r="J60" s="183"/>
      <c r="K60" s="183"/>
      <c r="L60" s="183"/>
      <c r="M60" s="183"/>
      <c r="N60" s="183"/>
      <c r="O60" s="183"/>
      <c r="P60" s="390"/>
      <c r="Q60" s="369"/>
      <c r="R60" s="517" t="s">
        <v>138</v>
      </c>
      <c r="S60" s="393"/>
      <c r="T60"/>
      <c r="U60" s="183" t="str">
        <f>U57</f>
        <v>安桜</v>
      </c>
      <c r="V60" s="183"/>
      <c r="W60" s="183"/>
      <c r="X60" s="183"/>
      <c r="Y60" s="183"/>
      <c r="Z60" s="183"/>
      <c r="AA60" s="395"/>
      <c r="AB60" s="229" t="str">
        <f>U58</f>
        <v>アンフィニ白</v>
      </c>
      <c r="AC60" s="230"/>
      <c r="AD60" s="230"/>
      <c r="AE60" s="230"/>
      <c r="AF60" s="230"/>
      <c r="AG60" s="247"/>
      <c r="AH60" s="397"/>
      <c r="AI60" s="118" t="str">
        <f>U58</f>
        <v>アンフィニ白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Q58+Q59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/>
      <c r="C61"/>
      <c r="D61"/>
      <c r="F61" s="389"/>
      <c r="G61" s="117"/>
      <c r="H61" s="117"/>
      <c r="I61" s="117"/>
      <c r="J61" s="117"/>
      <c r="K61" s="117"/>
      <c r="L61" s="117"/>
      <c r="M61"/>
      <c r="N61"/>
      <c r="O61"/>
      <c r="P61" s="391"/>
      <c r="R61" s="113"/>
      <c r="S61" s="113"/>
      <c r="T61" s="113"/>
      <c r="U61" s="117"/>
      <c r="V61" s="117"/>
      <c r="W61" s="117"/>
      <c r="X61" s="199"/>
      <c r="Y61"/>
      <c r="Z61"/>
      <c r="AA61"/>
      <c r="AB61" s="396"/>
      <c r="AC61" s="365"/>
      <c r="AD61" s="365"/>
      <c r="AE61" s="365"/>
      <c r="AG61" s="220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44">
        <f>'６節'!AI6</f>
        <v>44443</v>
      </c>
      <c r="G63" s="144"/>
      <c r="H63" s="144"/>
      <c r="I63" s="144"/>
      <c r="J63" s="144"/>
      <c r="K63" s="144"/>
      <c r="L63" s="132"/>
      <c r="M63" s="132"/>
      <c r="N63" s="132"/>
      <c r="O63" s="132"/>
      <c r="P63" s="132"/>
      <c r="Q63" s="132"/>
      <c r="R63" s="177">
        <f>'６節'!AI5</f>
        <v>6</v>
      </c>
      <c r="S63" s="177"/>
      <c r="T63" s="177"/>
      <c r="U63" s="177"/>
      <c r="V63" s="177"/>
      <c r="W63" s="177"/>
      <c r="X63" s="144" t="s">
        <v>57</v>
      </c>
      <c r="Y63" s="132"/>
      <c r="Z63" s="132"/>
      <c r="AA63" s="132"/>
      <c r="AB63" s="204">
        <f>'６節'!AI7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64" t="str">
        <f>'６節'!AI9</f>
        <v>八百津</v>
      </c>
      <c r="J65" s="172"/>
      <c r="K65" s="172"/>
      <c r="L65" s="172"/>
      <c r="M65" s="172"/>
      <c r="N65" s="172"/>
      <c r="O65" s="172"/>
      <c r="P65" s="249"/>
      <c r="Q65" s="250"/>
      <c r="R65" s="518" t="s">
        <v>138</v>
      </c>
      <c r="S65" s="250"/>
      <c r="T65" s="249"/>
      <c r="U65" s="164" t="str">
        <f>'６節'!AK9</f>
        <v>金竜</v>
      </c>
      <c r="V65" s="172"/>
      <c r="W65" s="172"/>
      <c r="X65" s="172"/>
      <c r="Y65" s="172"/>
      <c r="Z65" s="172"/>
      <c r="AA65" s="172"/>
      <c r="AB65" s="206" t="str">
        <f>'６節'!AJ9</f>
        <v>ティグレイ</v>
      </c>
      <c r="AC65" s="207"/>
      <c r="AD65" s="207"/>
      <c r="AE65" s="207"/>
      <c r="AF65" s="207"/>
      <c r="AG65" s="235"/>
      <c r="AI65" s="118" t="str">
        <f>I65</f>
        <v>八百津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ティグレイ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金竜</v>
      </c>
      <c r="V66" s="172"/>
      <c r="W66" s="172"/>
      <c r="X66" s="172"/>
      <c r="Y66" s="172"/>
      <c r="Z66" s="172"/>
      <c r="AA66" s="172"/>
      <c r="AB66" s="208" t="str">
        <f>I65</f>
        <v>八百津</v>
      </c>
      <c r="AC66" s="209"/>
      <c r="AD66" s="209"/>
      <c r="AE66" s="209"/>
      <c r="AF66" s="209"/>
      <c r="AG66" s="236"/>
      <c r="AI66" s="118" t="str">
        <f>I66</f>
        <v>ティグレイ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八百津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ティグレイ</v>
      </c>
      <c r="V67" s="191"/>
      <c r="W67" s="191"/>
      <c r="X67" s="191"/>
      <c r="Y67" s="191"/>
      <c r="Z67" s="191"/>
      <c r="AA67" s="191"/>
      <c r="AB67" s="210" t="str">
        <f>U65</f>
        <v>金竜</v>
      </c>
      <c r="AC67" s="211"/>
      <c r="AD67" s="211"/>
      <c r="AE67" s="211"/>
      <c r="AF67" s="211"/>
      <c r="AG67" s="237"/>
      <c r="AI67" s="118" t="str">
        <f>U65</f>
        <v>金竜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44">
        <f>'６節'!AL6</f>
        <v>44443</v>
      </c>
      <c r="G70" s="144"/>
      <c r="H70" s="144"/>
      <c r="I70" s="144"/>
      <c r="J70" s="144"/>
      <c r="K70" s="144"/>
      <c r="L70" s="132"/>
      <c r="M70" s="132"/>
      <c r="N70" s="132"/>
      <c r="O70" s="132"/>
      <c r="P70" s="132"/>
      <c r="Q70" s="132"/>
      <c r="R70" s="177">
        <f>'６節'!AL5</f>
        <v>7</v>
      </c>
      <c r="S70" s="177"/>
      <c r="T70" s="177"/>
      <c r="U70" s="177"/>
      <c r="V70" s="177"/>
      <c r="W70" s="177"/>
      <c r="X70" s="144" t="s">
        <v>57</v>
      </c>
      <c r="Y70" s="132"/>
      <c r="Z70" s="132"/>
      <c r="AA70" s="132"/>
      <c r="AB70" s="204">
        <f>'６節'!AL7</f>
        <v>0.3958333333333333</v>
      </c>
      <c r="AC70" s="204"/>
      <c r="AD70" s="204"/>
      <c r="AE70" s="204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78" t="str">
        <f>'６節'!AL9</f>
        <v>白鳥</v>
      </c>
      <c r="J72" s="179"/>
      <c r="K72" s="179"/>
      <c r="L72" s="179"/>
      <c r="M72" s="179"/>
      <c r="N72" s="179"/>
      <c r="O72" s="179"/>
      <c r="P72" s="249"/>
      <c r="Q72" s="250"/>
      <c r="R72" s="518" t="s">
        <v>138</v>
      </c>
      <c r="S72" s="250"/>
      <c r="T72" s="249"/>
      <c r="U72" s="178" t="str">
        <f>'６節'!AN9</f>
        <v>加茂野</v>
      </c>
      <c r="V72" s="179"/>
      <c r="W72" s="179"/>
      <c r="X72" s="179"/>
      <c r="Y72" s="179"/>
      <c r="Z72" s="179"/>
      <c r="AA72" s="179"/>
      <c r="AB72" s="206" t="str">
        <f>'６節'!AM9</f>
        <v>太田</v>
      </c>
      <c r="AC72" s="207"/>
      <c r="AD72" s="207"/>
      <c r="AE72" s="207"/>
      <c r="AF72" s="207"/>
      <c r="AG72" s="235"/>
      <c r="AI72" s="118" t="str">
        <f>I72</f>
        <v>白鳥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2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太田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加茂野</v>
      </c>
      <c r="V73" s="172"/>
      <c r="W73" s="172"/>
      <c r="X73" s="172"/>
      <c r="Y73" s="172"/>
      <c r="Z73" s="172"/>
      <c r="AA73" s="172"/>
      <c r="AB73" s="208" t="str">
        <f>I72</f>
        <v>白鳥</v>
      </c>
      <c r="AC73" s="209"/>
      <c r="AD73" s="209"/>
      <c r="AE73" s="209"/>
      <c r="AF73" s="209"/>
      <c r="AG73" s="236"/>
      <c r="AI73" s="118" t="str">
        <f>I73</f>
        <v>太田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3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白鳥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太田</v>
      </c>
      <c r="V74" s="191"/>
      <c r="W74" s="191"/>
      <c r="X74" s="191"/>
      <c r="Y74" s="191"/>
      <c r="Z74" s="191"/>
      <c r="AA74" s="191"/>
      <c r="AB74" s="210" t="str">
        <f>U72</f>
        <v>加茂野</v>
      </c>
      <c r="AC74" s="211"/>
      <c r="AD74" s="211"/>
      <c r="AE74" s="211"/>
      <c r="AF74" s="211"/>
      <c r="AG74" s="237"/>
      <c r="AI74" s="118" t="str">
        <f>U72</f>
        <v>加茂野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1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44">
        <f>'６節'!AO6</f>
        <v>44443</v>
      </c>
      <c r="G77" s="144"/>
      <c r="H77" s="144"/>
      <c r="I77" s="144"/>
      <c r="J77" s="144"/>
      <c r="K77" s="144"/>
      <c r="L77" s="132"/>
      <c r="M77" s="132"/>
      <c r="N77" s="132"/>
      <c r="O77" s="132"/>
      <c r="P77" s="132"/>
      <c r="Q77" s="132"/>
      <c r="R77" s="177">
        <f>'６節'!AO5</f>
        <v>8</v>
      </c>
      <c r="S77" s="177"/>
      <c r="T77" s="177"/>
      <c r="U77" s="177"/>
      <c r="V77" s="177"/>
      <c r="W77" s="177"/>
      <c r="X77" s="144" t="s">
        <v>57</v>
      </c>
      <c r="Y77" s="132"/>
      <c r="Z77" s="132"/>
      <c r="AA77" s="132"/>
      <c r="AB77" s="204">
        <f>'６節'!AO7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3" ht="13.5">
      <c r="B78" s="121" t="s">
        <v>134</v>
      </c>
      <c r="C78" s="122"/>
      <c r="D78" s="122" t="s">
        <v>135</v>
      </c>
      <c r="E78" s="122"/>
      <c r="F78" s="122"/>
      <c r="G78" s="122"/>
      <c r="H78" s="122"/>
      <c r="I78" s="122" t="s">
        <v>136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 t="s">
        <v>137</v>
      </c>
      <c r="AC78" s="122"/>
      <c r="AD78" s="122"/>
      <c r="AE78" s="122"/>
      <c r="AF78" s="122"/>
      <c r="AG78" s="233"/>
      <c r="AM78" s="234"/>
      <c r="AN78" s="234"/>
      <c r="AO78" s="234"/>
      <c r="AP78" s="234"/>
      <c r="AQ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178" t="str">
        <f>'６節'!AO9</f>
        <v>西可児</v>
      </c>
      <c r="J79" s="179"/>
      <c r="K79" s="179"/>
      <c r="L79" s="179"/>
      <c r="M79" s="179"/>
      <c r="N79" s="179"/>
      <c r="O79" s="179"/>
      <c r="P79" s="249"/>
      <c r="Q79" s="250"/>
      <c r="R79" s="518" t="s">
        <v>138</v>
      </c>
      <c r="S79" s="250"/>
      <c r="T79" s="249"/>
      <c r="U79" s="178" t="str">
        <f>'６節'!AQ9</f>
        <v>関さくら</v>
      </c>
      <c r="V79" s="179"/>
      <c r="W79" s="179"/>
      <c r="X79" s="179"/>
      <c r="Y79" s="179"/>
      <c r="Z79" s="179"/>
      <c r="AA79" s="179"/>
      <c r="AB79" s="206" t="str">
        <f>'６節'!AP9</f>
        <v>武芸川</v>
      </c>
      <c r="AC79" s="207"/>
      <c r="AD79" s="207"/>
      <c r="AE79" s="207"/>
      <c r="AF79" s="207"/>
      <c r="AG79" s="235"/>
      <c r="AI79" s="118" t="str">
        <f>I79</f>
        <v>西可児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3" t="str">
        <f>AB79</f>
        <v>武芸川</v>
      </c>
      <c r="J80" s="163"/>
      <c r="K80" s="163"/>
      <c r="L80" s="163"/>
      <c r="M80" s="163"/>
      <c r="N80" s="163"/>
      <c r="O80" s="164"/>
      <c r="P80" s="165"/>
      <c r="Q80" s="189"/>
      <c r="R80" s="514" t="s">
        <v>138</v>
      </c>
      <c r="S80" s="189"/>
      <c r="T80" s="165"/>
      <c r="U80" s="172" t="str">
        <f>U79</f>
        <v>関さくら</v>
      </c>
      <c r="V80" s="172"/>
      <c r="W80" s="172"/>
      <c r="X80" s="172"/>
      <c r="Y80" s="172"/>
      <c r="Z80" s="172"/>
      <c r="AA80" s="172"/>
      <c r="AB80" s="208" t="str">
        <f>I79</f>
        <v>西可児</v>
      </c>
      <c r="AC80" s="209"/>
      <c r="AD80" s="209"/>
      <c r="AE80" s="209"/>
      <c r="AF80" s="209"/>
      <c r="AG80" s="236"/>
      <c r="AI80" s="118" t="str">
        <f>I80</f>
        <v>武芸川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6" t="str">
        <f>I79</f>
        <v>西可児</v>
      </c>
      <c r="J81" s="166"/>
      <c r="K81" s="166"/>
      <c r="L81" s="166"/>
      <c r="M81" s="166"/>
      <c r="N81" s="166"/>
      <c r="O81" s="167"/>
      <c r="P81" s="168"/>
      <c r="Q81" s="190"/>
      <c r="R81" s="515" t="s">
        <v>138</v>
      </c>
      <c r="S81" s="190"/>
      <c r="T81" s="168"/>
      <c r="U81" s="191" t="str">
        <f>AB79</f>
        <v>武芸川</v>
      </c>
      <c r="V81" s="191"/>
      <c r="W81" s="191"/>
      <c r="X81" s="191"/>
      <c r="Y81" s="191"/>
      <c r="Z81" s="191"/>
      <c r="AA81" s="191"/>
      <c r="AB81" s="210" t="str">
        <f>U79</f>
        <v>関さくら</v>
      </c>
      <c r="AC81" s="211"/>
      <c r="AD81" s="211"/>
      <c r="AE81" s="211"/>
      <c r="AF81" s="211"/>
      <c r="AG81" s="237"/>
      <c r="AI81" s="118" t="str">
        <f>U79</f>
        <v>関さくら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16" ht="13.5">
      <c r="B83" s="118" t="s">
        <v>151</v>
      </c>
      <c r="N83"/>
      <c r="P83"/>
    </row>
    <row r="84" spans="2:43" ht="13.5">
      <c r="B84" s="132"/>
      <c r="C84" s="132"/>
      <c r="D84" s="132"/>
      <c r="E84" s="132"/>
      <c r="F84" s="144">
        <f>'６節'!AR6</f>
        <v>44443</v>
      </c>
      <c r="G84" s="144"/>
      <c r="H84" s="144"/>
      <c r="I84" s="144"/>
      <c r="J84" s="144"/>
      <c r="K84" s="144"/>
      <c r="L84" s="132"/>
      <c r="M84" s="132"/>
      <c r="N84" s="132"/>
      <c r="O84" s="132"/>
      <c r="P84" s="132"/>
      <c r="Q84" s="132"/>
      <c r="R84" s="177">
        <f>'６節'!AR5</f>
        <v>9</v>
      </c>
      <c r="S84" s="177"/>
      <c r="T84" s="177"/>
      <c r="U84" s="177"/>
      <c r="V84" s="177"/>
      <c r="W84" s="177"/>
      <c r="X84" s="144" t="s">
        <v>57</v>
      </c>
      <c r="Y84" s="132"/>
      <c r="Z84" s="132"/>
      <c r="AA84" s="132"/>
      <c r="AB84" s="204">
        <f>'６節'!AR7</f>
        <v>0.3958333333333333</v>
      </c>
      <c r="AC84" s="204"/>
      <c r="AD84" s="204"/>
      <c r="AE84" s="204"/>
      <c r="AF84" s="132"/>
      <c r="AG84" s="132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43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 t="s">
        <v>137</v>
      </c>
      <c r="AC85" s="122"/>
      <c r="AD85" s="122"/>
      <c r="AE85" s="122"/>
      <c r="AF85" s="122"/>
      <c r="AG85" s="233"/>
      <c r="AM85" s="234"/>
      <c r="AN85" s="234"/>
      <c r="AO85" s="234"/>
      <c r="AP85" s="234"/>
      <c r="AQ85" s="234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178" t="str">
        <f>'６節'!AR9</f>
        <v>ボンボネーラ</v>
      </c>
      <c r="J86" s="179"/>
      <c r="K86" s="179"/>
      <c r="L86" s="179"/>
      <c r="M86" s="179"/>
      <c r="N86" s="179"/>
      <c r="O86" s="179"/>
      <c r="P86" s="249"/>
      <c r="Q86" s="250"/>
      <c r="R86" s="518" t="s">
        <v>138</v>
      </c>
      <c r="S86" s="250"/>
      <c r="T86" s="249"/>
      <c r="U86" s="178" t="str">
        <f>'６節'!AT9</f>
        <v>山手</v>
      </c>
      <c r="V86" s="179"/>
      <c r="W86" s="179"/>
      <c r="X86" s="179"/>
      <c r="Y86" s="179"/>
      <c r="Z86" s="179"/>
      <c r="AA86" s="179"/>
      <c r="AB86" s="206" t="str">
        <f>'６節'!AS9</f>
        <v>下有知</v>
      </c>
      <c r="AC86" s="207"/>
      <c r="AD86" s="207"/>
      <c r="AE86" s="207"/>
      <c r="AF86" s="207"/>
      <c r="AG86" s="235"/>
      <c r="AI86" s="118" t="str">
        <f>I86</f>
        <v>ボンボネーラ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2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3" t="str">
        <f>AB86</f>
        <v>下有知</v>
      </c>
      <c r="J87" s="163"/>
      <c r="K87" s="163"/>
      <c r="L87" s="163"/>
      <c r="M87" s="163"/>
      <c r="N87" s="163"/>
      <c r="O87" s="164"/>
      <c r="P87" s="165"/>
      <c r="Q87" s="189"/>
      <c r="R87" s="514" t="s">
        <v>138</v>
      </c>
      <c r="S87" s="189"/>
      <c r="T87" s="165"/>
      <c r="U87" s="172" t="str">
        <f>U86</f>
        <v>山手</v>
      </c>
      <c r="V87" s="172"/>
      <c r="W87" s="172"/>
      <c r="X87" s="172"/>
      <c r="Y87" s="172"/>
      <c r="Z87" s="172"/>
      <c r="AA87" s="172"/>
      <c r="AB87" s="208" t="str">
        <f>I86</f>
        <v>ボンボネーラ</v>
      </c>
      <c r="AC87" s="209"/>
      <c r="AD87" s="209"/>
      <c r="AE87" s="209"/>
      <c r="AF87" s="209"/>
      <c r="AG87" s="236"/>
      <c r="AI87" s="118" t="str">
        <f>I87</f>
        <v>下有知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3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6" t="str">
        <f>I86</f>
        <v>ボンボネーラ</v>
      </c>
      <c r="J88" s="166"/>
      <c r="K88" s="166"/>
      <c r="L88" s="166"/>
      <c r="M88" s="166"/>
      <c r="N88" s="166"/>
      <c r="O88" s="167"/>
      <c r="P88" s="168"/>
      <c r="Q88" s="190"/>
      <c r="R88" s="515" t="s">
        <v>138</v>
      </c>
      <c r="S88" s="190"/>
      <c r="T88" s="168"/>
      <c r="U88" s="191" t="str">
        <f>AB86</f>
        <v>下有知</v>
      </c>
      <c r="V88" s="191"/>
      <c r="W88" s="191"/>
      <c r="X88" s="191"/>
      <c r="Y88" s="191"/>
      <c r="Z88" s="191"/>
      <c r="AA88" s="191"/>
      <c r="AB88" s="210" t="str">
        <f>U86</f>
        <v>山手</v>
      </c>
      <c r="AC88" s="211"/>
      <c r="AD88" s="211"/>
      <c r="AE88" s="211"/>
      <c r="AF88" s="211"/>
      <c r="AG88" s="237"/>
      <c r="AI88" s="118" t="str">
        <f>U86</f>
        <v>山手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1</v>
      </c>
    </row>
  </sheetData>
  <sheetProtection/>
  <mergeCells count="276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K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50"/>
  <sheetViews>
    <sheetView workbookViewId="0" topLeftCell="A1">
      <selection activeCell="AO21" sqref="AO21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1"/>
      <c r="AE4" s="260" t="s">
        <v>39</v>
      </c>
      <c r="AF4" s="260"/>
      <c r="AG4" s="260"/>
      <c r="AH4" s="260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0"/>
      <c r="AR4" s="259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262">
        <v>2</v>
      </c>
      <c r="M5" s="263"/>
      <c r="N5" s="264"/>
      <c r="O5" s="262">
        <v>3</v>
      </c>
      <c r="P5" s="265"/>
      <c r="Q5" s="263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305">
        <v>4</v>
      </c>
      <c r="AB5" s="318"/>
      <c r="AC5" s="318"/>
      <c r="AD5" s="318"/>
      <c r="AE5" s="305">
        <v>5</v>
      </c>
      <c r="AF5" s="318"/>
      <c r="AG5" s="318"/>
      <c r="AH5" s="318"/>
      <c r="AI5" s="262">
        <v>6</v>
      </c>
      <c r="AJ5" s="265"/>
      <c r="AK5" s="263"/>
      <c r="AL5" s="262">
        <v>7</v>
      </c>
      <c r="AM5" s="265"/>
      <c r="AN5" s="263"/>
      <c r="AO5" s="262">
        <v>8</v>
      </c>
      <c r="AP5" s="265"/>
      <c r="AQ5" s="263"/>
      <c r="AR5" s="262">
        <v>9</v>
      </c>
      <c r="AS5" s="265"/>
      <c r="AT5" s="385"/>
      <c r="AU5" s="35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266">
        <v>44093</v>
      </c>
      <c r="J6" s="267"/>
      <c r="K6" s="268"/>
      <c r="L6" s="266">
        <v>44093</v>
      </c>
      <c r="M6" s="267"/>
      <c r="N6" s="268"/>
      <c r="O6" s="266">
        <v>44093</v>
      </c>
      <c r="P6" s="267"/>
      <c r="Q6" s="268"/>
      <c r="R6" s="266">
        <v>44093</v>
      </c>
      <c r="S6" s="267"/>
      <c r="T6" s="268"/>
      <c r="U6" s="266">
        <v>44093</v>
      </c>
      <c r="V6" s="267"/>
      <c r="W6" s="268"/>
      <c r="X6" s="266">
        <v>44093</v>
      </c>
      <c r="Y6" s="267"/>
      <c r="Z6" s="268"/>
      <c r="AA6" s="266">
        <v>44093</v>
      </c>
      <c r="AB6" s="267"/>
      <c r="AC6" s="267"/>
      <c r="AD6" s="267"/>
      <c r="AE6" s="266">
        <v>44093</v>
      </c>
      <c r="AF6" s="267"/>
      <c r="AG6" s="267"/>
      <c r="AH6" s="267"/>
      <c r="AI6" s="266">
        <v>44093</v>
      </c>
      <c r="AJ6" s="267"/>
      <c r="AK6" s="268"/>
      <c r="AL6" s="266">
        <v>44093</v>
      </c>
      <c r="AM6" s="267"/>
      <c r="AN6" s="268"/>
      <c r="AO6" s="266">
        <v>44093</v>
      </c>
      <c r="AP6" s="267"/>
      <c r="AQ6" s="268"/>
      <c r="AR6" s="266">
        <v>44093</v>
      </c>
      <c r="AS6" s="267"/>
      <c r="AT6" s="268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269">
        <v>0.3958333333333333</v>
      </c>
      <c r="M7" s="270"/>
      <c r="N7" s="271"/>
      <c r="O7" s="269">
        <v>0.3958333333333333</v>
      </c>
      <c r="P7" s="270"/>
      <c r="Q7" s="271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319">
        <v>0.3958333333333333</v>
      </c>
      <c r="AB7" s="320"/>
      <c r="AC7" s="320"/>
      <c r="AD7" s="320"/>
      <c r="AE7" s="319">
        <v>0.3958333333333333</v>
      </c>
      <c r="AF7" s="320"/>
      <c r="AG7" s="320"/>
      <c r="AH7" s="320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269">
        <v>0.3958333333333333</v>
      </c>
      <c r="AS7" s="270"/>
      <c r="AT7" s="271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4">
        <v>13</v>
      </c>
      <c r="AE8" s="272">
        <v>14</v>
      </c>
      <c r="AF8" s="273">
        <v>15</v>
      </c>
      <c r="AG8" s="340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341">
        <v>24</v>
      </c>
      <c r="AP8" s="270">
        <v>25</v>
      </c>
      <c r="AQ8" s="342">
        <v>26</v>
      </c>
      <c r="AR8" s="341">
        <v>27</v>
      </c>
      <c r="AS8" s="270">
        <v>28</v>
      </c>
      <c r="AT8" s="342">
        <v>29</v>
      </c>
      <c r="AU8" s="350"/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173</v>
      </c>
      <c r="I9" s="276" t="str">
        <f>'リーグ組合せ'!D7</f>
        <v>武儀</v>
      </c>
      <c r="J9" s="277" t="str">
        <f>'リーグ組合せ'!D2</f>
        <v>中部</v>
      </c>
      <c r="K9" s="278" t="str">
        <f>'リーグ組合せ'!D9</f>
        <v>美濃</v>
      </c>
      <c r="L9" s="279" t="str">
        <f>'リーグ組合せ'!D3</f>
        <v>大和</v>
      </c>
      <c r="M9" s="280" t="str">
        <f>'リーグ組合せ'!D5</f>
        <v>郡上八幡</v>
      </c>
      <c r="N9" s="281" t="str">
        <f>'リーグ組合せ'!D10</f>
        <v>アンフィニ青</v>
      </c>
      <c r="O9" s="282" t="str">
        <f>'リーグ組合せ'!D8</f>
        <v>土田</v>
      </c>
      <c r="P9" s="283" t="str">
        <f>'リーグ組合せ'!D6</f>
        <v>旭ヶ丘</v>
      </c>
      <c r="Q9" s="306" t="str">
        <f>'リーグ組合せ'!D4</f>
        <v>御嵩</v>
      </c>
      <c r="R9" s="276">
        <f>'リーグ組合せ'!D16</f>
        <v>0</v>
      </c>
      <c r="S9" s="277">
        <f>'リーグ組合せ'!D11</f>
        <v>0</v>
      </c>
      <c r="T9" s="307">
        <f>'リーグ組合せ'!D18</f>
        <v>0</v>
      </c>
      <c r="U9" s="276">
        <f>'リーグ組合せ'!D12</f>
        <v>0</v>
      </c>
      <c r="V9" s="308">
        <f>'リーグ組合せ'!D14</f>
        <v>0</v>
      </c>
      <c r="W9" s="308">
        <f>'リーグ組合せ'!D19</f>
        <v>0</v>
      </c>
      <c r="X9" s="276">
        <f>'リーグ組合せ'!D17</f>
        <v>0</v>
      </c>
      <c r="Y9" s="322">
        <f>'リーグ組合せ'!D15</f>
        <v>0</v>
      </c>
      <c r="Z9" s="323">
        <f>'リーグ組合せ'!D13</f>
        <v>0</v>
      </c>
      <c r="AA9" s="276" t="str">
        <f>'リーグ組合せ'!D23</f>
        <v>坂祝</v>
      </c>
      <c r="AB9" s="376" t="str">
        <f>'リーグ組合せ'!D22</f>
        <v>川辺</v>
      </c>
      <c r="AC9" s="377" t="str">
        <f>'リーグ組合せ'!D21</f>
        <v>今渡</v>
      </c>
      <c r="AD9" s="325" t="str">
        <f>'リーグ組合せ'!D20</f>
        <v>コヴィーダ</v>
      </c>
      <c r="AE9" s="324" t="str">
        <f>'リーグ組合せ'!D25</f>
        <v>瀬尻</v>
      </c>
      <c r="AF9" s="378" t="str">
        <f>'リーグ組合せ'!D24</f>
        <v>桜ヶ丘ＦＣ</v>
      </c>
      <c r="AG9" s="378" t="str">
        <f>'リーグ組合せ'!D27</f>
        <v>アンフィニ白</v>
      </c>
      <c r="AH9" s="325" t="str">
        <f>'リーグ組合せ'!D26</f>
        <v>安桜</v>
      </c>
      <c r="AI9" s="324" t="str">
        <f>'リーグ組合せ'!D30</f>
        <v>加茂野</v>
      </c>
      <c r="AJ9" s="378" t="str">
        <f>'リーグ組合せ'!D33</f>
        <v>白鳥</v>
      </c>
      <c r="AK9" s="378" t="str">
        <f>'リーグ組合せ'!D31</f>
        <v>八百津</v>
      </c>
      <c r="AL9" s="324" t="str">
        <f>'リーグ組合せ'!D29</f>
        <v>ティグレイ</v>
      </c>
      <c r="AM9" s="378" t="str">
        <f>'リーグ組合せ'!D28</f>
        <v>金竜</v>
      </c>
      <c r="AN9" s="378" t="str">
        <f>'リーグ組合せ'!D32</f>
        <v>太田</v>
      </c>
      <c r="AO9" s="324" t="str">
        <f>'リーグ組合せ'!D36</f>
        <v>山手</v>
      </c>
      <c r="AP9" s="378" t="str">
        <f>'リーグ組合せ'!D39</f>
        <v>ボンボネーラ</v>
      </c>
      <c r="AQ9" s="378" t="str">
        <f>'リーグ組合せ'!D37</f>
        <v>西可児</v>
      </c>
      <c r="AR9" s="324" t="str">
        <f>'リーグ組合せ'!D35</f>
        <v>武芸川</v>
      </c>
      <c r="AS9" s="378" t="str">
        <f>'リーグ組合せ'!D34</f>
        <v>関さくら</v>
      </c>
      <c r="AT9" s="325" t="str">
        <f>'リーグ組合せ'!D38</f>
        <v>下有知</v>
      </c>
      <c r="AU9" s="349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44458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284"/>
      <c r="AB10" s="379"/>
      <c r="AC10" s="380"/>
      <c r="AD10" s="330"/>
      <c r="AE10" s="329"/>
      <c r="AF10" s="381"/>
      <c r="AG10" s="381"/>
      <c r="AH10" s="330"/>
      <c r="AI10" s="329"/>
      <c r="AJ10" s="381"/>
      <c r="AK10" s="381"/>
      <c r="AL10" s="329"/>
      <c r="AM10" s="381"/>
      <c r="AN10" s="381"/>
      <c r="AO10" s="329"/>
      <c r="AP10" s="381"/>
      <c r="AQ10" s="381"/>
      <c r="AR10" s="329"/>
      <c r="AS10" s="381"/>
      <c r="AT10" s="330"/>
      <c r="AU10" s="349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284"/>
      <c r="AB11" s="379"/>
      <c r="AC11" s="380"/>
      <c r="AD11" s="330"/>
      <c r="AE11" s="329"/>
      <c r="AF11" s="381"/>
      <c r="AG11" s="381"/>
      <c r="AH11" s="330"/>
      <c r="AI11" s="329"/>
      <c r="AJ11" s="381"/>
      <c r="AK11" s="381"/>
      <c r="AL11" s="329"/>
      <c r="AM11" s="381"/>
      <c r="AN11" s="381"/>
      <c r="AO11" s="329"/>
      <c r="AP11" s="381"/>
      <c r="AQ11" s="381"/>
      <c r="AR11" s="329"/>
      <c r="AS11" s="381"/>
      <c r="AT11" s="330"/>
      <c r="AU11" s="349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284"/>
      <c r="AB12" s="379"/>
      <c r="AC12" s="380"/>
      <c r="AD12" s="330"/>
      <c r="AE12" s="329"/>
      <c r="AF12" s="381"/>
      <c r="AG12" s="381"/>
      <c r="AH12" s="330"/>
      <c r="AI12" s="329"/>
      <c r="AJ12" s="381"/>
      <c r="AK12" s="381"/>
      <c r="AL12" s="329"/>
      <c r="AM12" s="381"/>
      <c r="AN12" s="381"/>
      <c r="AO12" s="329"/>
      <c r="AP12" s="381"/>
      <c r="AQ12" s="381"/>
      <c r="AR12" s="329"/>
      <c r="AS12" s="381"/>
      <c r="AT12" s="33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7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288"/>
      <c r="AB13" s="382"/>
      <c r="AC13" s="383"/>
      <c r="AD13" s="335"/>
      <c r="AE13" s="334"/>
      <c r="AF13" s="384"/>
      <c r="AG13" s="384"/>
      <c r="AH13" s="335"/>
      <c r="AI13" s="334"/>
      <c r="AJ13" s="384"/>
      <c r="AK13" s="384"/>
      <c r="AL13" s="334"/>
      <c r="AM13" s="384"/>
      <c r="AN13" s="384"/>
      <c r="AO13" s="334"/>
      <c r="AP13" s="384"/>
      <c r="AQ13" s="384"/>
      <c r="AR13" s="334"/>
      <c r="AS13" s="384"/>
      <c r="AT13" s="335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Q88"/>
  <sheetViews>
    <sheetView zoomScale="90" zoomScaleNormal="90" workbookViewId="0" topLeftCell="A13">
      <selection activeCell="AK92" sqref="AK92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172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'７節'!I6</f>
        <v>44093</v>
      </c>
      <c r="G5" s="120"/>
      <c r="H5" s="120"/>
      <c r="I5" s="120"/>
      <c r="J5" s="120"/>
      <c r="K5" s="120"/>
      <c r="R5" s="185">
        <f>'７節'!I5</f>
        <v>1</v>
      </c>
      <c r="S5" s="186"/>
      <c r="T5" s="186"/>
      <c r="U5" s="186"/>
      <c r="V5" s="186"/>
      <c r="W5" s="186"/>
      <c r="X5" s="187" t="s">
        <v>57</v>
      </c>
      <c r="AB5" s="204">
        <f>'７節'!I7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'７節'!I9</f>
        <v>武儀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'７節'!K9</f>
        <v>美濃</v>
      </c>
      <c r="V7" s="173"/>
      <c r="W7" s="173"/>
      <c r="X7" s="173"/>
      <c r="Y7" s="173"/>
      <c r="Z7" s="173"/>
      <c r="AA7" s="173"/>
      <c r="AB7" s="206" t="str">
        <f>'７節'!J9</f>
        <v>中部</v>
      </c>
      <c r="AC7" s="207"/>
      <c r="AD7" s="207"/>
      <c r="AE7" s="207"/>
      <c r="AF7" s="207"/>
      <c r="AG7" s="235"/>
      <c r="AI7" s="118" t="str">
        <f>I7</f>
        <v>武儀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0.45138888888888884</v>
      </c>
      <c r="E8" s="124"/>
      <c r="F8" s="124"/>
      <c r="G8" s="124"/>
      <c r="H8" s="124"/>
      <c r="I8" s="163" t="str">
        <f>AB7</f>
        <v>中部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美濃</v>
      </c>
      <c r="V8" s="172"/>
      <c r="W8" s="172"/>
      <c r="X8" s="172"/>
      <c r="Y8" s="172"/>
      <c r="Z8" s="172"/>
      <c r="AA8" s="172"/>
      <c r="AB8" s="208" t="str">
        <f>I7</f>
        <v>武儀</v>
      </c>
      <c r="AC8" s="209"/>
      <c r="AD8" s="209"/>
      <c r="AE8" s="209"/>
      <c r="AF8" s="209"/>
      <c r="AG8" s="236"/>
      <c r="AI8" s="118" t="str">
        <f>I8</f>
        <v>中部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0.5069444444444444</v>
      </c>
      <c r="E9" s="131"/>
      <c r="F9" s="131"/>
      <c r="G9" s="131"/>
      <c r="H9" s="131"/>
      <c r="I9" s="166" t="str">
        <f>I7</f>
        <v>武儀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中部</v>
      </c>
      <c r="V9" s="191"/>
      <c r="W9" s="191"/>
      <c r="X9" s="191"/>
      <c r="Y9" s="191"/>
      <c r="Z9" s="191"/>
      <c r="AA9" s="191"/>
      <c r="AB9" s="210" t="str">
        <f>U7</f>
        <v>美濃</v>
      </c>
      <c r="AC9" s="211"/>
      <c r="AD9" s="211"/>
      <c r="AE9" s="211"/>
      <c r="AF9" s="211"/>
      <c r="AG9" s="237"/>
      <c r="AI9" s="118" t="str">
        <f>U7</f>
        <v>美濃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'７節'!L6</f>
        <v>44093</v>
      </c>
      <c r="G12" s="120"/>
      <c r="H12" s="120"/>
      <c r="I12" s="120"/>
      <c r="J12" s="120"/>
      <c r="K12" s="120"/>
      <c r="R12" s="185">
        <f>'７節'!L5</f>
        <v>2</v>
      </c>
      <c r="S12" s="186"/>
      <c r="T12" s="186"/>
      <c r="U12" s="186"/>
      <c r="V12" s="186"/>
      <c r="W12" s="186"/>
      <c r="X12" s="187" t="s">
        <v>57</v>
      </c>
      <c r="AB12" s="204">
        <f>'７節'!L7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'７節'!L9</f>
        <v>大和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'７節'!N9</f>
        <v>アンフィニ青</v>
      </c>
      <c r="V14" s="173"/>
      <c r="W14" s="173"/>
      <c r="X14" s="173"/>
      <c r="Y14" s="173"/>
      <c r="Z14" s="173"/>
      <c r="AA14" s="173"/>
      <c r="AB14" s="206" t="str">
        <f>'７節'!M9</f>
        <v>郡上八幡</v>
      </c>
      <c r="AC14" s="207"/>
      <c r="AD14" s="207"/>
      <c r="AE14" s="207"/>
      <c r="AF14" s="207"/>
      <c r="AG14" s="235"/>
      <c r="AI14" s="118" t="str">
        <f>I14</f>
        <v>大和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郡上八幡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アンフィニ青</v>
      </c>
      <c r="V15" s="172"/>
      <c r="W15" s="172"/>
      <c r="X15" s="172"/>
      <c r="Y15" s="172"/>
      <c r="Z15" s="172"/>
      <c r="AA15" s="172"/>
      <c r="AB15" s="208" t="str">
        <f>I14</f>
        <v>大和</v>
      </c>
      <c r="AC15" s="209"/>
      <c r="AD15" s="209"/>
      <c r="AE15" s="209"/>
      <c r="AF15" s="209"/>
      <c r="AG15" s="236"/>
      <c r="AI15" s="118" t="str">
        <f>I15</f>
        <v>郡上八幡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大和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郡上八幡</v>
      </c>
      <c r="V16" s="191"/>
      <c r="W16" s="191"/>
      <c r="X16" s="191"/>
      <c r="Y16" s="191"/>
      <c r="Z16" s="191"/>
      <c r="AA16" s="191"/>
      <c r="AB16" s="210" t="str">
        <f>U14</f>
        <v>アンフィニ青</v>
      </c>
      <c r="AC16" s="211"/>
      <c r="AD16" s="211"/>
      <c r="AE16" s="211"/>
      <c r="AF16" s="211"/>
      <c r="AG16" s="237"/>
      <c r="AI16" s="118" t="str">
        <f>U14</f>
        <v>アンフィニ青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'７節'!O6</f>
        <v>44093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>
        <f>'７節'!O5</f>
        <v>3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'７節'!O7</f>
        <v>0.3958333333333333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0.3958333333333333</v>
      </c>
      <c r="E21" s="126"/>
      <c r="F21" s="126"/>
      <c r="G21" s="126"/>
      <c r="H21" s="126"/>
      <c r="I21" s="160" t="str">
        <f>'７節'!O9</f>
        <v>土田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'７節'!Q9</f>
        <v>御嵩</v>
      </c>
      <c r="V21" s="173"/>
      <c r="W21" s="173"/>
      <c r="X21" s="173"/>
      <c r="Y21" s="173"/>
      <c r="Z21" s="173"/>
      <c r="AA21" s="173"/>
      <c r="AB21" s="206" t="str">
        <f>'７節'!P9</f>
        <v>旭ヶ丘</v>
      </c>
      <c r="AC21" s="207"/>
      <c r="AD21" s="207"/>
      <c r="AE21" s="207"/>
      <c r="AF21" s="207"/>
      <c r="AG21" s="235"/>
      <c r="AI21" s="118" t="str">
        <f>I21</f>
        <v>土田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0.45138888888888884</v>
      </c>
      <c r="E22" s="124"/>
      <c r="F22" s="124"/>
      <c r="G22" s="124"/>
      <c r="H22" s="124"/>
      <c r="I22" s="163" t="str">
        <f>AB21</f>
        <v>旭ヶ丘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御嵩</v>
      </c>
      <c r="V22" s="172"/>
      <c r="W22" s="172"/>
      <c r="X22" s="172"/>
      <c r="Y22" s="172"/>
      <c r="Z22" s="172"/>
      <c r="AA22" s="172"/>
      <c r="AB22" s="208" t="str">
        <f>I21</f>
        <v>土田</v>
      </c>
      <c r="AC22" s="209"/>
      <c r="AD22" s="209"/>
      <c r="AE22" s="209"/>
      <c r="AF22" s="209"/>
      <c r="AG22" s="236"/>
      <c r="AI22" s="118" t="str">
        <f>I22</f>
        <v>旭ヶ丘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 customHeight="1">
      <c r="B23" s="128">
        <v>3</v>
      </c>
      <c r="C23" s="129"/>
      <c r="D23" s="130">
        <f>D22+"1：2０"</f>
        <v>0.5069444444444444</v>
      </c>
      <c r="E23" s="131"/>
      <c r="F23" s="131"/>
      <c r="G23" s="131"/>
      <c r="H23" s="131"/>
      <c r="I23" s="166" t="str">
        <f>I21</f>
        <v>土田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旭ヶ丘</v>
      </c>
      <c r="V23" s="191"/>
      <c r="W23" s="191"/>
      <c r="X23" s="191"/>
      <c r="Y23" s="191"/>
      <c r="Z23" s="191"/>
      <c r="AA23" s="191"/>
      <c r="AB23" s="210" t="str">
        <f>U21</f>
        <v>御嵩</v>
      </c>
      <c r="AC23" s="211"/>
      <c r="AD23" s="211"/>
      <c r="AE23" s="211"/>
      <c r="AF23" s="211"/>
      <c r="AG23" s="237"/>
      <c r="AI23" s="118" t="str">
        <f>U21</f>
        <v>御嵩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3.5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'７節'!R6</f>
        <v>44093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'７節'!R5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'７節'!R7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'７節'!R9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'７節'!T9</f>
        <v>0</v>
      </c>
      <c r="V28" s="173"/>
      <c r="W28" s="173"/>
      <c r="X28" s="173"/>
      <c r="Y28" s="173"/>
      <c r="Z28" s="173"/>
      <c r="AA28" s="173"/>
      <c r="AB28" s="206">
        <f>'７節'!S9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'７節'!U6</f>
        <v>44093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'７節'!U5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'７節'!U7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'７節'!U9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'７節'!W9</f>
        <v>0</v>
      </c>
      <c r="V35" s="173"/>
      <c r="W35" s="173"/>
      <c r="X35" s="173"/>
      <c r="Y35" s="173"/>
      <c r="Z35" s="173"/>
      <c r="AA35" s="173"/>
      <c r="AB35" s="206">
        <f>'７節'!V9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'７節'!X6</f>
        <v>44093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'７節'!X5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'７節'!X7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'７節'!X9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'７節'!Z9</f>
        <v>0</v>
      </c>
      <c r="V42" s="173"/>
      <c r="W42" s="173"/>
      <c r="X42" s="173"/>
      <c r="Y42" s="173"/>
      <c r="Z42" s="173"/>
      <c r="AA42" s="173"/>
      <c r="AB42" s="206">
        <f>'７節'!Y9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'７節'!AA6</f>
        <v>44093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>
        <f>'７節'!AA5</f>
        <v>4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'７節'!AA7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73" t="str">
        <f>'７節'!AB9</f>
        <v>川辺</v>
      </c>
      <c r="J49" s="173"/>
      <c r="K49" s="173"/>
      <c r="L49" s="173"/>
      <c r="M49" s="173"/>
      <c r="N49" s="173"/>
      <c r="O49" s="173"/>
      <c r="P49" s="162"/>
      <c r="Q49" s="188"/>
      <c r="R49" s="513" t="s">
        <v>138</v>
      </c>
      <c r="S49" s="188"/>
      <c r="T49" s="162"/>
      <c r="U49" s="172" t="str">
        <f>'７節'!AC9</f>
        <v>今渡</v>
      </c>
      <c r="V49" s="172"/>
      <c r="W49" s="172"/>
      <c r="X49" s="172"/>
      <c r="Y49" s="172"/>
      <c r="Z49" s="172"/>
      <c r="AA49" s="214"/>
      <c r="AB49" s="215" t="str">
        <f>'７節'!AA9</f>
        <v>坂祝</v>
      </c>
      <c r="AC49" s="216"/>
      <c r="AD49" s="216"/>
      <c r="AE49" s="216"/>
      <c r="AF49" s="216"/>
      <c r="AG49" s="240"/>
      <c r="AH49" s="241"/>
      <c r="AI49" s="118" t="str">
        <f>I50</f>
        <v>坂祝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73" t="str">
        <f>'７節'!AA9</f>
        <v>坂祝</v>
      </c>
      <c r="J50" s="173"/>
      <c r="K50" s="173"/>
      <c r="L50" s="173"/>
      <c r="M50" s="173"/>
      <c r="N50" s="173"/>
      <c r="O50" s="173"/>
      <c r="P50" s="165"/>
      <c r="Q50" s="189"/>
      <c r="R50" s="514" t="s">
        <v>138</v>
      </c>
      <c r="S50" s="189"/>
      <c r="T50" s="165"/>
      <c r="U50" s="172" t="str">
        <f>'７節'!AD9</f>
        <v>コヴィーダ</v>
      </c>
      <c r="V50" s="172"/>
      <c r="W50" s="172"/>
      <c r="X50" s="172"/>
      <c r="Y50" s="172"/>
      <c r="Z50" s="172"/>
      <c r="AA50" s="214"/>
      <c r="AB50" s="215" t="str">
        <f>I49</f>
        <v>川辺</v>
      </c>
      <c r="AC50" s="216"/>
      <c r="AD50" s="216"/>
      <c r="AE50" s="216"/>
      <c r="AF50" s="216"/>
      <c r="AG50" s="240"/>
      <c r="AH50" s="241"/>
      <c r="AI50" s="118" t="str">
        <f>I49</f>
        <v>川辺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23">
        <v>3</v>
      </c>
      <c r="C51" s="124"/>
      <c r="D51" s="127">
        <f>D50+"1：2０"</f>
        <v>0.48958333333333326</v>
      </c>
      <c r="E51" s="124"/>
      <c r="F51" s="124"/>
      <c r="G51" s="124"/>
      <c r="H51" s="124"/>
      <c r="I51" s="160" t="str">
        <f>I49</f>
        <v>川辺</v>
      </c>
      <c r="J51" s="160"/>
      <c r="K51" s="160"/>
      <c r="L51" s="160"/>
      <c r="M51" s="160"/>
      <c r="N51" s="160"/>
      <c r="O51" s="161"/>
      <c r="P51" s="174"/>
      <c r="Q51" s="195"/>
      <c r="R51" s="514" t="s">
        <v>138</v>
      </c>
      <c r="S51" s="189"/>
      <c r="T51" s="165"/>
      <c r="U51" s="172" t="str">
        <f>U50</f>
        <v>コヴィーダ</v>
      </c>
      <c r="V51" s="172"/>
      <c r="W51" s="172"/>
      <c r="X51" s="172"/>
      <c r="Y51" s="172"/>
      <c r="Z51" s="172"/>
      <c r="AA51" s="214"/>
      <c r="AB51" s="370" t="str">
        <f>U49</f>
        <v>今渡</v>
      </c>
      <c r="AC51" s="371"/>
      <c r="AD51" s="371"/>
      <c r="AE51" s="371"/>
      <c r="AF51" s="371"/>
      <c r="AG51" s="374"/>
      <c r="AH51" s="241"/>
      <c r="AI51" s="118" t="str">
        <f>U49</f>
        <v>今渡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2:43" ht="13.5">
      <c r="B52" s="140">
        <v>4</v>
      </c>
      <c r="C52" s="141"/>
      <c r="D52" s="130">
        <f>D51+"0：55"</f>
        <v>0.5277777777777777</v>
      </c>
      <c r="E52" s="131"/>
      <c r="F52" s="131"/>
      <c r="G52" s="131"/>
      <c r="H52" s="131"/>
      <c r="I52" s="169" t="str">
        <f>I50</f>
        <v>坂祝</v>
      </c>
      <c r="J52" s="169"/>
      <c r="K52" s="169"/>
      <c r="L52" s="169"/>
      <c r="M52" s="169"/>
      <c r="N52" s="169"/>
      <c r="O52" s="170"/>
      <c r="P52" s="175"/>
      <c r="Q52" s="197"/>
      <c r="R52" s="515" t="s">
        <v>138</v>
      </c>
      <c r="S52" s="368"/>
      <c r="U52" s="173" t="str">
        <f>U49</f>
        <v>今渡</v>
      </c>
      <c r="V52" s="191"/>
      <c r="W52" s="191"/>
      <c r="X52" s="191"/>
      <c r="Y52" s="191"/>
      <c r="Z52" s="191"/>
      <c r="AA52" s="191"/>
      <c r="AB52" s="372" t="str">
        <f>U50</f>
        <v>コヴィーダ</v>
      </c>
      <c r="AC52" s="373"/>
      <c r="AD52" s="373"/>
      <c r="AE52" s="373"/>
      <c r="AF52" s="373"/>
      <c r="AG52" s="375"/>
      <c r="AI52" s="118" t="str">
        <f>U50</f>
        <v>コヴィーダ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Q50+Q51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2:34" ht="13.5">
      <c r="B53" s="118"/>
      <c r="S53" s="176"/>
      <c r="T53" s="176"/>
      <c r="U53" s="176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144">
        <f>'７節'!AE6</f>
        <v>44093</v>
      </c>
      <c r="G55" s="144"/>
      <c r="H55" s="144"/>
      <c r="I55" s="144"/>
      <c r="J55" s="144"/>
      <c r="K55" s="144"/>
      <c r="L55" s="177"/>
      <c r="M55"/>
      <c r="N55"/>
      <c r="O55"/>
      <c r="R55" s="198">
        <f>'７節'!AE5</f>
        <v>5</v>
      </c>
      <c r="S55" s="198"/>
      <c r="T55" s="198"/>
      <c r="U55" s="198"/>
      <c r="V55" s="198"/>
      <c r="W55" s="198"/>
      <c r="X55" s="199" t="s">
        <v>147</v>
      </c>
      <c r="Y55"/>
      <c r="Z55"/>
      <c r="AA55"/>
      <c r="AB55" s="204">
        <f>'７節'!AE7</f>
        <v>0.3958333333333333</v>
      </c>
      <c r="AC55" s="204"/>
      <c r="AD55" s="204"/>
      <c r="AE55" s="204"/>
      <c r="AG55" s="220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'７節'!AF9</f>
        <v>桜ヶ丘ＦＣ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'７節'!AG9</f>
        <v>アンフィニ白</v>
      </c>
      <c r="V57" s="179"/>
      <c r="W57" s="179"/>
      <c r="X57" s="179"/>
      <c r="Y57" s="179"/>
      <c r="Z57" s="179"/>
      <c r="AA57" s="223"/>
      <c r="AB57" s="215" t="str">
        <f>'７節'!AE9</f>
        <v>瀬尻</v>
      </c>
      <c r="AC57" s="216"/>
      <c r="AD57" s="216"/>
      <c r="AE57" s="216"/>
      <c r="AF57" s="216"/>
      <c r="AG57" s="240"/>
      <c r="AH57" s="241"/>
      <c r="AI57" s="118" t="str">
        <f>I58</f>
        <v>瀬尻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D57+"1:2０"</f>
        <v>0.45138888888888884</v>
      </c>
      <c r="E58" s="148"/>
      <c r="F58" s="148"/>
      <c r="G58" s="148"/>
      <c r="H58" s="149"/>
      <c r="I58" s="178" t="str">
        <f>'７節'!AE9</f>
        <v>瀬尻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'７節'!AH9</f>
        <v>安桜</v>
      </c>
      <c r="V58" s="179"/>
      <c r="W58" s="179"/>
      <c r="X58" s="179"/>
      <c r="Y58" s="179"/>
      <c r="Z58" s="179"/>
      <c r="AA58" s="223"/>
      <c r="AB58" s="215" t="str">
        <f>I57</f>
        <v>桜ヶ丘ＦＣ</v>
      </c>
      <c r="AC58" s="216"/>
      <c r="AD58" s="216"/>
      <c r="AE58" s="216"/>
      <c r="AF58" s="216"/>
      <c r="AG58" s="240"/>
      <c r="AH58" s="241"/>
      <c r="AI58" s="118" t="str">
        <f>I57</f>
        <v>桜ヶ丘ＦＣ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360">
        <v>3</v>
      </c>
      <c r="C59" s="361"/>
      <c r="D59" s="150">
        <f>D58+"1：2０"</f>
        <v>0.5069444444444444</v>
      </c>
      <c r="E59" s="151"/>
      <c r="F59" s="151"/>
      <c r="G59" s="151"/>
      <c r="H59" s="152"/>
      <c r="I59" s="178" t="str">
        <f>I57</f>
        <v>桜ヶ丘ＦＣ</v>
      </c>
      <c r="J59" s="179"/>
      <c r="K59" s="179"/>
      <c r="L59" s="179"/>
      <c r="M59" s="179"/>
      <c r="N59" s="179"/>
      <c r="O59" s="179"/>
      <c r="P59" s="174"/>
      <c r="Q59" s="195"/>
      <c r="R59" s="517" t="s">
        <v>138</v>
      </c>
      <c r="S59" s="195"/>
      <c r="T59" s="174"/>
      <c r="U59" s="179" t="str">
        <f>U58</f>
        <v>安桜</v>
      </c>
      <c r="V59" s="179"/>
      <c r="W59" s="179"/>
      <c r="X59" s="179"/>
      <c r="Y59" s="179"/>
      <c r="Z59" s="179"/>
      <c r="AA59" s="223"/>
      <c r="AB59" s="215" t="str">
        <f>U57</f>
        <v>アンフィニ白</v>
      </c>
      <c r="AC59" s="216"/>
      <c r="AD59" s="216"/>
      <c r="AE59" s="216"/>
      <c r="AF59" s="216"/>
      <c r="AG59" s="240"/>
      <c r="AH59" s="241"/>
      <c r="AI59" s="118" t="str">
        <f>U57</f>
        <v>アンフィニ白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140">
        <v>4</v>
      </c>
      <c r="C60" s="362"/>
      <c r="D60" s="363"/>
      <c r="E60" s="363"/>
      <c r="F60" s="363"/>
      <c r="G60" s="363"/>
      <c r="H60" s="364"/>
      <c r="I60" s="366" t="str">
        <f>I58</f>
        <v>瀬尻</v>
      </c>
      <c r="J60" s="202"/>
      <c r="K60" s="202"/>
      <c r="L60" s="202"/>
      <c r="M60" s="202"/>
      <c r="N60" s="202"/>
      <c r="O60" s="202"/>
      <c r="P60" s="184"/>
      <c r="Q60" s="369"/>
      <c r="R60" s="516" t="s">
        <v>138</v>
      </c>
      <c r="S60" s="369"/>
      <c r="T60" s="184"/>
      <c r="U60" s="201" t="str">
        <f>U57</f>
        <v>アンフィニ白</v>
      </c>
      <c r="V60" s="201"/>
      <c r="W60" s="201"/>
      <c r="X60" s="201"/>
      <c r="Y60" s="202"/>
      <c r="Z60" s="202"/>
      <c r="AA60" s="228"/>
      <c r="AB60" s="218" t="str">
        <f>U58</f>
        <v>安桜</v>
      </c>
      <c r="AC60" s="219"/>
      <c r="AD60" s="219"/>
      <c r="AE60" s="219"/>
      <c r="AF60" s="219"/>
      <c r="AG60" s="242"/>
      <c r="AH60" s="220"/>
      <c r="AI60" s="118" t="str">
        <f>U58</f>
        <v>安桜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Q58+Q59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 s="143"/>
      <c r="C61" s="143"/>
      <c r="D61" s="143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7"/>
      <c r="Q61" s="367"/>
      <c r="R61" s="367"/>
      <c r="S61" s="367"/>
      <c r="T61" s="367"/>
      <c r="U61" s="367"/>
      <c r="V61" s="367"/>
      <c r="W61" s="367"/>
      <c r="X61" s="367"/>
      <c r="Y61" s="365"/>
      <c r="Z61" s="365"/>
      <c r="AA61" s="365"/>
      <c r="AB61" s="365"/>
      <c r="AC61" s="365"/>
      <c r="AD61" s="365"/>
      <c r="AE61" s="365"/>
      <c r="AF61" s="365"/>
      <c r="AG61" s="365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44">
        <f>'７節'!AI6</f>
        <v>44093</v>
      </c>
      <c r="G63" s="144"/>
      <c r="H63" s="144"/>
      <c r="I63" s="144"/>
      <c r="J63" s="144"/>
      <c r="K63" s="144"/>
      <c r="L63" s="132"/>
      <c r="M63" s="132"/>
      <c r="N63" s="132"/>
      <c r="O63" s="132"/>
      <c r="P63" s="132"/>
      <c r="Q63" s="132"/>
      <c r="R63" s="198">
        <f>'７節'!AI5</f>
        <v>6</v>
      </c>
      <c r="S63" s="198"/>
      <c r="T63" s="198"/>
      <c r="U63" s="198"/>
      <c r="V63" s="198"/>
      <c r="W63" s="198"/>
      <c r="X63" s="144" t="s">
        <v>57</v>
      </c>
      <c r="Y63" s="132"/>
      <c r="Z63" s="132"/>
      <c r="AA63" s="132"/>
      <c r="AB63" s="204">
        <f>'７節'!AI7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78" t="str">
        <f>'７節'!AI9</f>
        <v>加茂野</v>
      </c>
      <c r="J65" s="179"/>
      <c r="K65" s="179"/>
      <c r="L65" s="179"/>
      <c r="M65" s="179"/>
      <c r="N65" s="179"/>
      <c r="O65" s="179"/>
      <c r="P65" s="249"/>
      <c r="Q65" s="250"/>
      <c r="R65" s="518" t="s">
        <v>138</v>
      </c>
      <c r="S65" s="250"/>
      <c r="T65" s="249"/>
      <c r="U65" s="178" t="str">
        <f>'７節'!AK9</f>
        <v>八百津</v>
      </c>
      <c r="V65" s="179"/>
      <c r="W65" s="179"/>
      <c r="X65" s="179"/>
      <c r="Y65" s="179"/>
      <c r="Z65" s="179"/>
      <c r="AA65" s="179"/>
      <c r="AB65" s="206" t="str">
        <f>'７節'!AJ9</f>
        <v>白鳥</v>
      </c>
      <c r="AC65" s="207"/>
      <c r="AD65" s="207"/>
      <c r="AE65" s="207"/>
      <c r="AF65" s="207"/>
      <c r="AG65" s="235"/>
      <c r="AI65" s="118" t="str">
        <f>I65</f>
        <v>加茂野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白鳥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八百津</v>
      </c>
      <c r="V66" s="172"/>
      <c r="W66" s="172"/>
      <c r="X66" s="172"/>
      <c r="Y66" s="172"/>
      <c r="Z66" s="172"/>
      <c r="AA66" s="172"/>
      <c r="AB66" s="208" t="str">
        <f>I65</f>
        <v>加茂野</v>
      </c>
      <c r="AC66" s="209"/>
      <c r="AD66" s="209"/>
      <c r="AE66" s="209"/>
      <c r="AF66" s="209"/>
      <c r="AG66" s="236"/>
      <c r="AI66" s="118" t="str">
        <f>I66</f>
        <v>白鳥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加茂野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白鳥</v>
      </c>
      <c r="V67" s="191"/>
      <c r="W67" s="191"/>
      <c r="X67" s="191"/>
      <c r="Y67" s="191"/>
      <c r="Z67" s="191"/>
      <c r="AA67" s="191"/>
      <c r="AB67" s="210" t="str">
        <f>U65</f>
        <v>八百津</v>
      </c>
      <c r="AC67" s="211"/>
      <c r="AD67" s="211"/>
      <c r="AE67" s="211"/>
      <c r="AF67" s="211"/>
      <c r="AG67" s="237"/>
      <c r="AI67" s="118" t="str">
        <f>U65</f>
        <v>八百津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44">
        <f>'７節'!AL6</f>
        <v>44093</v>
      </c>
      <c r="G70" s="144"/>
      <c r="H70" s="144"/>
      <c r="I70" s="144"/>
      <c r="J70" s="144"/>
      <c r="K70" s="144"/>
      <c r="L70" s="132"/>
      <c r="M70" s="132"/>
      <c r="N70" s="132"/>
      <c r="O70" s="132"/>
      <c r="P70" s="132"/>
      <c r="Q70" s="132"/>
      <c r="R70" s="198">
        <f>'７節'!AL5</f>
        <v>7</v>
      </c>
      <c r="S70" s="198"/>
      <c r="T70" s="198"/>
      <c r="U70" s="198"/>
      <c r="V70" s="198"/>
      <c r="W70" s="198"/>
      <c r="X70" s="144" t="s">
        <v>57</v>
      </c>
      <c r="Y70" s="132"/>
      <c r="Z70" s="132"/>
      <c r="AA70" s="132"/>
      <c r="AB70" s="204">
        <f>'７節'!AL7</f>
        <v>0.3958333333333333</v>
      </c>
      <c r="AC70" s="204"/>
      <c r="AD70" s="204"/>
      <c r="AE70" s="204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>
        <v>6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78" t="str">
        <f>'７節'!AL9</f>
        <v>ティグレイ</v>
      </c>
      <c r="J72" s="179"/>
      <c r="K72" s="179"/>
      <c r="L72" s="179"/>
      <c r="M72" s="179"/>
      <c r="N72" s="179"/>
      <c r="O72" s="179"/>
      <c r="P72" s="249"/>
      <c r="Q72" s="250"/>
      <c r="R72" s="518" t="s">
        <v>138</v>
      </c>
      <c r="S72" s="250"/>
      <c r="T72" s="249"/>
      <c r="U72" s="178" t="str">
        <f>'７節'!AN9</f>
        <v>太田</v>
      </c>
      <c r="V72" s="179"/>
      <c r="W72" s="179"/>
      <c r="X72" s="179"/>
      <c r="Y72" s="179"/>
      <c r="Z72" s="179"/>
      <c r="AA72" s="179"/>
      <c r="AB72" s="206" t="str">
        <f>'７節'!AM9</f>
        <v>金竜</v>
      </c>
      <c r="AC72" s="207"/>
      <c r="AD72" s="207"/>
      <c r="AE72" s="207"/>
      <c r="AF72" s="207"/>
      <c r="AG72" s="235"/>
      <c r="AI72" s="118" t="str">
        <f>I72</f>
        <v>ティグレイ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1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金竜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太田</v>
      </c>
      <c r="V73" s="172"/>
      <c r="W73" s="172"/>
      <c r="X73" s="172"/>
      <c r="Y73" s="172"/>
      <c r="Z73" s="172"/>
      <c r="AA73" s="172"/>
      <c r="AB73" s="208" t="str">
        <f>I72</f>
        <v>ティグレイ</v>
      </c>
      <c r="AC73" s="209"/>
      <c r="AD73" s="209"/>
      <c r="AE73" s="209"/>
      <c r="AF73" s="209"/>
      <c r="AG73" s="236"/>
      <c r="AI73" s="118" t="str">
        <f>I73</f>
        <v>金竜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2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ティグレイ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金竜</v>
      </c>
      <c r="V74" s="191"/>
      <c r="W74" s="191"/>
      <c r="X74" s="191"/>
      <c r="Y74" s="191"/>
      <c r="Z74" s="191"/>
      <c r="AA74" s="191"/>
      <c r="AB74" s="210" t="str">
        <f>U72</f>
        <v>太田</v>
      </c>
      <c r="AC74" s="211"/>
      <c r="AD74" s="211"/>
      <c r="AE74" s="211"/>
      <c r="AF74" s="211"/>
      <c r="AG74" s="237"/>
      <c r="AI74" s="118" t="str">
        <f>U72</f>
        <v>太田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3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44">
        <f>'７節'!AO6</f>
        <v>44093</v>
      </c>
      <c r="G77" s="144"/>
      <c r="H77" s="144"/>
      <c r="I77" s="144"/>
      <c r="J77" s="144"/>
      <c r="K77" s="144"/>
      <c r="L77" s="132"/>
      <c r="M77" s="132"/>
      <c r="N77" s="132"/>
      <c r="O77" s="132"/>
      <c r="P77" s="132"/>
      <c r="Q77" s="132"/>
      <c r="R77" s="198">
        <f>'７節'!AO5</f>
        <v>8</v>
      </c>
      <c r="S77" s="198"/>
      <c r="T77" s="198"/>
      <c r="U77" s="198"/>
      <c r="V77" s="198"/>
      <c r="W77" s="198"/>
      <c r="X77" s="144" t="s">
        <v>57</v>
      </c>
      <c r="Y77" s="132"/>
      <c r="Z77" s="132"/>
      <c r="AA77" s="132"/>
      <c r="AB77" s="204">
        <f>'７節'!AO7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3" ht="13.5">
      <c r="B78" s="121" t="s">
        <v>134</v>
      </c>
      <c r="C78" s="122"/>
      <c r="D78" s="122" t="s">
        <v>135</v>
      </c>
      <c r="E78" s="122"/>
      <c r="F78" s="122"/>
      <c r="G78" s="122"/>
      <c r="H78" s="122"/>
      <c r="I78" s="122" t="s">
        <v>136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 t="s">
        <v>137</v>
      </c>
      <c r="AC78" s="122"/>
      <c r="AD78" s="122"/>
      <c r="AE78" s="122"/>
      <c r="AF78" s="122"/>
      <c r="AG78" s="233"/>
      <c r="AM78" s="234"/>
      <c r="AN78" s="234"/>
      <c r="AO78" s="234"/>
      <c r="AP78" s="234"/>
      <c r="AQ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178" t="str">
        <f>'７節'!AO9</f>
        <v>山手</v>
      </c>
      <c r="J79" s="179"/>
      <c r="K79" s="179"/>
      <c r="L79" s="179"/>
      <c r="M79" s="179"/>
      <c r="N79" s="179"/>
      <c r="O79" s="179"/>
      <c r="P79" s="249"/>
      <c r="Q79" s="250"/>
      <c r="R79" s="518" t="s">
        <v>138</v>
      </c>
      <c r="S79" s="250"/>
      <c r="T79" s="249"/>
      <c r="U79" s="178" t="str">
        <f>'７節'!AQ9</f>
        <v>西可児</v>
      </c>
      <c r="V79" s="179"/>
      <c r="W79" s="179"/>
      <c r="X79" s="179"/>
      <c r="Y79" s="179"/>
      <c r="Z79" s="179"/>
      <c r="AA79" s="179"/>
      <c r="AB79" s="206" t="str">
        <f>'７節'!AP9</f>
        <v>ボンボネーラ</v>
      </c>
      <c r="AC79" s="207"/>
      <c r="AD79" s="207"/>
      <c r="AE79" s="207"/>
      <c r="AF79" s="207"/>
      <c r="AG79" s="235"/>
      <c r="AI79" s="118" t="str">
        <f>I79</f>
        <v>山手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3" t="str">
        <f>AB79</f>
        <v>ボンボネーラ</v>
      </c>
      <c r="J80" s="163"/>
      <c r="K80" s="163"/>
      <c r="L80" s="163"/>
      <c r="M80" s="163"/>
      <c r="N80" s="163"/>
      <c r="O80" s="164"/>
      <c r="P80" s="165"/>
      <c r="Q80" s="189"/>
      <c r="R80" s="514" t="s">
        <v>138</v>
      </c>
      <c r="S80" s="189"/>
      <c r="T80" s="165"/>
      <c r="U80" s="172" t="str">
        <f>U79</f>
        <v>西可児</v>
      </c>
      <c r="V80" s="172"/>
      <c r="W80" s="172"/>
      <c r="X80" s="172"/>
      <c r="Y80" s="172"/>
      <c r="Z80" s="172"/>
      <c r="AA80" s="172"/>
      <c r="AB80" s="208" t="str">
        <f>I79</f>
        <v>山手</v>
      </c>
      <c r="AC80" s="209"/>
      <c r="AD80" s="209"/>
      <c r="AE80" s="209"/>
      <c r="AF80" s="209"/>
      <c r="AG80" s="236"/>
      <c r="AI80" s="118" t="str">
        <f>I80</f>
        <v>ボンボネーラ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6" t="str">
        <f>I79</f>
        <v>山手</v>
      </c>
      <c r="J81" s="166"/>
      <c r="K81" s="166"/>
      <c r="L81" s="166"/>
      <c r="M81" s="166"/>
      <c r="N81" s="166"/>
      <c r="O81" s="167"/>
      <c r="P81" s="168"/>
      <c r="Q81" s="190"/>
      <c r="R81" s="515" t="s">
        <v>138</v>
      </c>
      <c r="S81" s="190"/>
      <c r="T81" s="168"/>
      <c r="U81" s="191" t="str">
        <f>AB79</f>
        <v>ボンボネーラ</v>
      </c>
      <c r="V81" s="191"/>
      <c r="W81" s="191"/>
      <c r="X81" s="191"/>
      <c r="Y81" s="191"/>
      <c r="Z81" s="191"/>
      <c r="AA81" s="191"/>
      <c r="AB81" s="210" t="str">
        <f>U79</f>
        <v>西可児</v>
      </c>
      <c r="AC81" s="211"/>
      <c r="AD81" s="211"/>
      <c r="AE81" s="211"/>
      <c r="AF81" s="211"/>
      <c r="AG81" s="237"/>
      <c r="AI81" s="118" t="str">
        <f>U79</f>
        <v>西可児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16" ht="13.5">
      <c r="B83" s="118" t="s">
        <v>151</v>
      </c>
      <c r="N83"/>
      <c r="P83"/>
    </row>
    <row r="84" spans="2:43" ht="13.5">
      <c r="B84" s="132"/>
      <c r="C84" s="132"/>
      <c r="D84" s="132"/>
      <c r="E84" s="132"/>
      <c r="F84" s="144">
        <f>'７節'!AR6</f>
        <v>44093</v>
      </c>
      <c r="G84" s="144"/>
      <c r="H84" s="144"/>
      <c r="I84" s="144"/>
      <c r="J84" s="144"/>
      <c r="K84" s="144"/>
      <c r="L84" s="132"/>
      <c r="M84" s="132"/>
      <c r="N84" s="132"/>
      <c r="O84" s="132"/>
      <c r="P84" s="132"/>
      <c r="Q84" s="132"/>
      <c r="R84" s="198">
        <f>'７節'!AR5</f>
        <v>9</v>
      </c>
      <c r="S84" s="198"/>
      <c r="T84" s="198"/>
      <c r="U84" s="198"/>
      <c r="V84" s="198"/>
      <c r="W84" s="198"/>
      <c r="X84" s="144" t="s">
        <v>57</v>
      </c>
      <c r="Y84" s="132"/>
      <c r="Z84" s="132"/>
      <c r="AA84" s="132"/>
      <c r="AB84" s="204">
        <f>'７節'!AR7</f>
        <v>0.3958333333333333</v>
      </c>
      <c r="AC84" s="204"/>
      <c r="AD84" s="204"/>
      <c r="AE84" s="204"/>
      <c r="AF84" s="132"/>
      <c r="AG84" s="132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43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 t="s">
        <v>137</v>
      </c>
      <c r="AC85" s="122"/>
      <c r="AD85" s="122"/>
      <c r="AE85" s="122"/>
      <c r="AF85" s="122"/>
      <c r="AG85" s="233"/>
      <c r="AM85" s="234"/>
      <c r="AN85" s="234"/>
      <c r="AO85" s="234"/>
      <c r="AP85" s="234"/>
      <c r="AQ85" s="234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178" t="str">
        <f>'７節'!AR9</f>
        <v>武芸川</v>
      </c>
      <c r="J86" s="179"/>
      <c r="K86" s="179"/>
      <c r="L86" s="179"/>
      <c r="M86" s="179"/>
      <c r="N86" s="179"/>
      <c r="O86" s="179"/>
      <c r="P86" s="249"/>
      <c r="Q86" s="250"/>
      <c r="R86" s="518" t="s">
        <v>138</v>
      </c>
      <c r="S86" s="250"/>
      <c r="T86" s="249"/>
      <c r="U86" s="178" t="str">
        <f>'７節'!AT9</f>
        <v>下有知</v>
      </c>
      <c r="V86" s="179"/>
      <c r="W86" s="179"/>
      <c r="X86" s="179"/>
      <c r="Y86" s="179"/>
      <c r="Z86" s="179"/>
      <c r="AA86" s="179"/>
      <c r="AB86" s="206" t="str">
        <f>'７節'!AS9</f>
        <v>関さくら</v>
      </c>
      <c r="AC86" s="207"/>
      <c r="AD86" s="207"/>
      <c r="AE86" s="207"/>
      <c r="AF86" s="207"/>
      <c r="AG86" s="235"/>
      <c r="AI86" s="118" t="str">
        <f>I86</f>
        <v>武芸川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1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3" t="str">
        <f>AB86</f>
        <v>関さくら</v>
      </c>
      <c r="J87" s="163"/>
      <c r="K87" s="163"/>
      <c r="L87" s="163"/>
      <c r="M87" s="163"/>
      <c r="N87" s="163"/>
      <c r="O87" s="164"/>
      <c r="P87" s="165"/>
      <c r="Q87" s="189"/>
      <c r="R87" s="514" t="s">
        <v>138</v>
      </c>
      <c r="S87" s="189"/>
      <c r="T87" s="165"/>
      <c r="U87" s="172" t="str">
        <f>U86</f>
        <v>下有知</v>
      </c>
      <c r="V87" s="172"/>
      <c r="W87" s="172"/>
      <c r="X87" s="172"/>
      <c r="Y87" s="172"/>
      <c r="Z87" s="172"/>
      <c r="AA87" s="172"/>
      <c r="AB87" s="208" t="str">
        <f>I86</f>
        <v>武芸川</v>
      </c>
      <c r="AC87" s="209"/>
      <c r="AD87" s="209"/>
      <c r="AE87" s="209"/>
      <c r="AF87" s="209"/>
      <c r="AG87" s="236"/>
      <c r="AI87" s="118" t="str">
        <f>I87</f>
        <v>関さくら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2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6" t="str">
        <f>I86</f>
        <v>武芸川</v>
      </c>
      <c r="J88" s="166"/>
      <c r="K88" s="166"/>
      <c r="L88" s="166"/>
      <c r="M88" s="166"/>
      <c r="N88" s="166"/>
      <c r="O88" s="167"/>
      <c r="P88" s="168"/>
      <c r="Q88" s="190"/>
      <c r="R88" s="515" t="s">
        <v>138</v>
      </c>
      <c r="S88" s="190"/>
      <c r="T88" s="168"/>
      <c r="U88" s="191" t="str">
        <f>AB86</f>
        <v>関さくら</v>
      </c>
      <c r="V88" s="191"/>
      <c r="W88" s="191"/>
      <c r="X88" s="191"/>
      <c r="Y88" s="191"/>
      <c r="Z88" s="191"/>
      <c r="AA88" s="191"/>
      <c r="AB88" s="210" t="str">
        <f>U86</f>
        <v>下有知</v>
      </c>
      <c r="AC88" s="211"/>
      <c r="AD88" s="211"/>
      <c r="AE88" s="211"/>
      <c r="AF88" s="211"/>
      <c r="AG88" s="237"/>
      <c r="AI88" s="118" t="str">
        <f>U86</f>
        <v>下有知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3</v>
      </c>
    </row>
  </sheetData>
  <sheetProtection/>
  <mergeCells count="276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K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50"/>
  <sheetViews>
    <sheetView workbookViewId="0" topLeftCell="A1">
      <selection activeCell="AQ17" sqref="AQ17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1"/>
      <c r="AE4" s="260" t="s">
        <v>39</v>
      </c>
      <c r="AF4" s="260"/>
      <c r="AG4" s="260"/>
      <c r="AH4" s="260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0"/>
      <c r="AR4" s="259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262">
        <v>2</v>
      </c>
      <c r="M5" s="263"/>
      <c r="N5" s="264"/>
      <c r="O5" s="262">
        <v>3</v>
      </c>
      <c r="P5" s="265"/>
      <c r="Q5" s="263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305">
        <v>4</v>
      </c>
      <c r="AB5" s="318"/>
      <c r="AC5" s="318"/>
      <c r="AD5" s="318"/>
      <c r="AE5" s="305">
        <v>5</v>
      </c>
      <c r="AF5" s="318"/>
      <c r="AG5" s="318"/>
      <c r="AH5" s="318"/>
      <c r="AI5" s="262">
        <v>6</v>
      </c>
      <c r="AJ5" s="265"/>
      <c r="AK5" s="263"/>
      <c r="AL5" s="262">
        <v>7</v>
      </c>
      <c r="AM5" s="265"/>
      <c r="AN5" s="263"/>
      <c r="AO5" s="262">
        <v>8</v>
      </c>
      <c r="AP5" s="265"/>
      <c r="AQ5" s="263"/>
      <c r="AR5" s="262">
        <v>9</v>
      </c>
      <c r="AS5" s="265"/>
      <c r="AT5" s="264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266">
        <v>44471</v>
      </c>
      <c r="J6" s="267"/>
      <c r="K6" s="268"/>
      <c r="L6" s="266">
        <v>44471</v>
      </c>
      <c r="M6" s="267"/>
      <c r="N6" s="268"/>
      <c r="O6" s="266">
        <v>44471</v>
      </c>
      <c r="P6" s="267"/>
      <c r="Q6" s="268"/>
      <c r="R6" s="266">
        <v>44107</v>
      </c>
      <c r="S6" s="267"/>
      <c r="T6" s="268"/>
      <c r="U6" s="266">
        <v>44107</v>
      </c>
      <c r="V6" s="267"/>
      <c r="W6" s="268"/>
      <c r="X6" s="266">
        <v>44107</v>
      </c>
      <c r="Y6" s="267"/>
      <c r="Z6" s="268"/>
      <c r="AA6" s="266">
        <v>44471</v>
      </c>
      <c r="AB6" s="267"/>
      <c r="AC6" s="267"/>
      <c r="AD6" s="267"/>
      <c r="AE6" s="266">
        <v>44471</v>
      </c>
      <c r="AF6" s="267"/>
      <c r="AG6" s="267"/>
      <c r="AH6" s="267"/>
      <c r="AI6" s="266">
        <v>44471</v>
      </c>
      <c r="AJ6" s="267"/>
      <c r="AK6" s="268"/>
      <c r="AL6" s="266">
        <v>44471</v>
      </c>
      <c r="AM6" s="267"/>
      <c r="AN6" s="268"/>
      <c r="AO6" s="266">
        <v>44471</v>
      </c>
      <c r="AP6" s="267"/>
      <c r="AQ6" s="268"/>
      <c r="AR6" s="266">
        <v>44471</v>
      </c>
      <c r="AS6" s="267"/>
      <c r="AT6" s="268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269">
        <v>0.3958333333333333</v>
      </c>
      <c r="M7" s="270"/>
      <c r="N7" s="271"/>
      <c r="O7" s="269">
        <v>0.3958333333333333</v>
      </c>
      <c r="P7" s="270"/>
      <c r="Q7" s="271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319">
        <v>0.3958333333333333</v>
      </c>
      <c r="AB7" s="320"/>
      <c r="AC7" s="320"/>
      <c r="AD7" s="320"/>
      <c r="AE7" s="319">
        <v>0.3958333333333333</v>
      </c>
      <c r="AF7" s="320"/>
      <c r="AG7" s="320"/>
      <c r="AH7" s="320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269">
        <v>0.3958333333333333</v>
      </c>
      <c r="AS7" s="270"/>
      <c r="AT7" s="271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4">
        <v>13</v>
      </c>
      <c r="AE8" s="272">
        <v>14</v>
      </c>
      <c r="AF8" s="273">
        <v>15</v>
      </c>
      <c r="AG8" s="340">
        <v>16</v>
      </c>
      <c r="AH8" s="274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341">
        <v>24</v>
      </c>
      <c r="AP8" s="270">
        <v>25</v>
      </c>
      <c r="AQ8" s="342">
        <v>26</v>
      </c>
      <c r="AR8" s="341">
        <v>27</v>
      </c>
      <c r="AS8" s="270">
        <v>28</v>
      </c>
      <c r="AT8" s="342">
        <v>29</v>
      </c>
      <c r="AU8" s="350"/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175</v>
      </c>
      <c r="I9" s="276" t="str">
        <f>'リーグ組合せ'!D2</f>
        <v>中部</v>
      </c>
      <c r="J9" s="277" t="str">
        <f>'リーグ組合せ'!D10</f>
        <v>アンフィニ青</v>
      </c>
      <c r="K9" s="278" t="str">
        <f>'リーグ組合せ'!D6</f>
        <v>旭ヶ丘</v>
      </c>
      <c r="L9" s="279" t="str">
        <f>'リーグ組合せ'!D7</f>
        <v>武儀</v>
      </c>
      <c r="M9" s="280" t="str">
        <f>'リーグ組合せ'!D3</f>
        <v>大和</v>
      </c>
      <c r="N9" s="281" t="str">
        <f>'リーグ組合せ'!D8</f>
        <v>土田</v>
      </c>
      <c r="O9" s="282" t="str">
        <f>'リーグ組合せ'!D4</f>
        <v>御嵩</v>
      </c>
      <c r="P9" s="283" t="str">
        <f>'リーグ組合せ'!D9</f>
        <v>美濃</v>
      </c>
      <c r="Q9" s="306" t="str">
        <f>'リーグ組合せ'!D5</f>
        <v>郡上八幡</v>
      </c>
      <c r="R9" s="276">
        <f>'リーグ組合せ'!D11</f>
        <v>0</v>
      </c>
      <c r="S9" s="277">
        <f>'リーグ組合せ'!D19</f>
        <v>0</v>
      </c>
      <c r="T9" s="307">
        <f>'リーグ組合せ'!D15</f>
        <v>0</v>
      </c>
      <c r="U9" s="276">
        <f>'リーグ組合せ'!D16</f>
        <v>0</v>
      </c>
      <c r="V9" s="308">
        <f>'リーグ組合せ'!D12</f>
        <v>0</v>
      </c>
      <c r="W9" s="308">
        <f>'リーグ組合せ'!D17</f>
        <v>0</v>
      </c>
      <c r="X9" s="276">
        <f>'リーグ組合せ'!D13</f>
        <v>0</v>
      </c>
      <c r="Y9" s="322">
        <f>'リーグ組合せ'!D18</f>
        <v>0</v>
      </c>
      <c r="Z9" s="323">
        <f>'リーグ組合せ'!D14</f>
        <v>0</v>
      </c>
      <c r="AA9" s="324" t="str">
        <f>'リーグ組合せ'!D21</f>
        <v>今渡</v>
      </c>
      <c r="AB9" s="308" t="str">
        <f>'リーグ組合せ'!D27</f>
        <v>アンフィニ白</v>
      </c>
      <c r="AC9" s="308" t="str">
        <f>'リーグ組合せ'!D23</f>
        <v>坂祝</v>
      </c>
      <c r="AD9" s="325" t="str">
        <f>'リーグ組合せ'!D25</f>
        <v>瀬尻</v>
      </c>
      <c r="AE9" s="326" t="str">
        <f>'リーグ組合せ'!D26</f>
        <v>安桜</v>
      </c>
      <c r="AF9" s="308" t="str">
        <f>'リーグ組合せ'!D20</f>
        <v>コヴィーダ</v>
      </c>
      <c r="AG9" s="343" t="str">
        <f>'リーグ組合せ'!D22</f>
        <v>川辺</v>
      </c>
      <c r="AH9" s="344" t="str">
        <f>'リーグ組合せ'!D24</f>
        <v>桜ヶ丘ＦＣ</v>
      </c>
      <c r="AI9" s="326" t="str">
        <f>'リーグ組合せ'!D28</f>
        <v>金竜</v>
      </c>
      <c r="AJ9" s="308" t="str">
        <f>'リーグ組合せ'!D29</f>
        <v>ティグレイ</v>
      </c>
      <c r="AK9" s="308" t="str">
        <f>'リーグ組合せ'!D30</f>
        <v>加茂野</v>
      </c>
      <c r="AL9" s="326" t="str">
        <f>'リーグ組合せ'!D31</f>
        <v>八百津</v>
      </c>
      <c r="AM9" s="308" t="str">
        <f>'リーグ組合せ'!D32</f>
        <v>太田</v>
      </c>
      <c r="AN9" s="308" t="str">
        <f>'リーグ組合せ'!D33</f>
        <v>白鳥</v>
      </c>
      <c r="AO9" s="326" t="str">
        <f>'リーグ組合せ'!D34</f>
        <v>関さくら</v>
      </c>
      <c r="AP9" s="308" t="str">
        <f>'リーグ組合せ'!D35</f>
        <v>武芸川</v>
      </c>
      <c r="AQ9" s="308" t="str">
        <f>'リーグ組合せ'!D36</f>
        <v>山手</v>
      </c>
      <c r="AR9" s="326" t="str">
        <f>'リーグ組合せ'!D37</f>
        <v>西可児</v>
      </c>
      <c r="AS9" s="308" t="str">
        <f>'リーグ組合せ'!D38</f>
        <v>下有知</v>
      </c>
      <c r="AT9" s="308" t="str">
        <f>'リーグ組合せ'!D39</f>
        <v>ボンボネーラ</v>
      </c>
      <c r="AU9" s="350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44471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329"/>
      <c r="AB10" s="311"/>
      <c r="AC10" s="311"/>
      <c r="AD10" s="330"/>
      <c r="AE10" s="331"/>
      <c r="AF10" s="311"/>
      <c r="AG10" s="345"/>
      <c r="AH10" s="346"/>
      <c r="AI10" s="331"/>
      <c r="AJ10" s="311"/>
      <c r="AK10" s="311"/>
      <c r="AL10" s="331"/>
      <c r="AM10" s="311"/>
      <c r="AN10" s="311"/>
      <c r="AO10" s="331"/>
      <c r="AP10" s="311"/>
      <c r="AQ10" s="311"/>
      <c r="AR10" s="331"/>
      <c r="AS10" s="311"/>
      <c r="AT10" s="311"/>
      <c r="AU10" s="35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329"/>
      <c r="AB11" s="311"/>
      <c r="AC11" s="311"/>
      <c r="AD11" s="330"/>
      <c r="AE11" s="331"/>
      <c r="AF11" s="311"/>
      <c r="AG11" s="345"/>
      <c r="AH11" s="346"/>
      <c r="AI11" s="331"/>
      <c r="AJ11" s="311"/>
      <c r="AK11" s="311"/>
      <c r="AL11" s="331"/>
      <c r="AM11" s="311"/>
      <c r="AN11" s="311"/>
      <c r="AO11" s="331"/>
      <c r="AP11" s="311"/>
      <c r="AQ11" s="311"/>
      <c r="AR11" s="331"/>
      <c r="AS11" s="311"/>
      <c r="AT11" s="311"/>
      <c r="AU11" s="35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329"/>
      <c r="AB12" s="311"/>
      <c r="AC12" s="311"/>
      <c r="AD12" s="330"/>
      <c r="AE12" s="331"/>
      <c r="AF12" s="311"/>
      <c r="AG12" s="345"/>
      <c r="AH12" s="346"/>
      <c r="AI12" s="331"/>
      <c r="AJ12" s="311"/>
      <c r="AK12" s="311"/>
      <c r="AL12" s="331"/>
      <c r="AM12" s="311"/>
      <c r="AN12" s="311"/>
      <c r="AO12" s="331"/>
      <c r="AP12" s="311"/>
      <c r="AQ12" s="311"/>
      <c r="AR12" s="331"/>
      <c r="AS12" s="311"/>
      <c r="AT12" s="311"/>
      <c r="AU12" s="35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7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334"/>
      <c r="AB13" s="314"/>
      <c r="AC13" s="314"/>
      <c r="AD13" s="335"/>
      <c r="AE13" s="336"/>
      <c r="AF13" s="314"/>
      <c r="AG13" s="347"/>
      <c r="AH13" s="348"/>
      <c r="AI13" s="336"/>
      <c r="AJ13" s="314"/>
      <c r="AK13" s="314"/>
      <c r="AL13" s="336"/>
      <c r="AM13" s="314"/>
      <c r="AN13" s="314"/>
      <c r="AO13" s="336"/>
      <c r="AP13" s="314"/>
      <c r="AQ13" s="314"/>
      <c r="AR13" s="336"/>
      <c r="AS13" s="314"/>
      <c r="AT13" s="314"/>
      <c r="AU13" s="350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Q88"/>
  <sheetViews>
    <sheetView zoomScale="90" zoomScaleNormal="90" workbookViewId="0" topLeftCell="A60">
      <selection activeCell="AU51" sqref="AU51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174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'８節'!I6</f>
        <v>44471</v>
      </c>
      <c r="G5" s="120"/>
      <c r="H5" s="120"/>
      <c r="I5" s="120"/>
      <c r="J5" s="120"/>
      <c r="K5" s="120"/>
      <c r="R5" s="185">
        <f>'８節'!I5</f>
        <v>1</v>
      </c>
      <c r="S5" s="186"/>
      <c r="T5" s="186"/>
      <c r="U5" s="186"/>
      <c r="V5" s="186"/>
      <c r="W5" s="186"/>
      <c r="X5" s="187" t="s">
        <v>57</v>
      </c>
      <c r="AB5" s="204">
        <f>'８節'!I7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'８節'!I9</f>
        <v>中部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'８節'!K9</f>
        <v>旭ヶ丘</v>
      </c>
      <c r="V7" s="173"/>
      <c r="W7" s="173"/>
      <c r="X7" s="173"/>
      <c r="Y7" s="173"/>
      <c r="Z7" s="173"/>
      <c r="AA7" s="173"/>
      <c r="AB7" s="206" t="str">
        <f>'８節'!J9</f>
        <v>アンフィニ青</v>
      </c>
      <c r="AC7" s="207"/>
      <c r="AD7" s="207"/>
      <c r="AE7" s="207"/>
      <c r="AF7" s="207"/>
      <c r="AG7" s="235"/>
      <c r="AI7" s="118" t="str">
        <f>I7</f>
        <v>中部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0.45138888888888884</v>
      </c>
      <c r="E8" s="124"/>
      <c r="F8" s="124"/>
      <c r="G8" s="124"/>
      <c r="H8" s="124"/>
      <c r="I8" s="163" t="str">
        <f>AB7</f>
        <v>アンフィニ青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旭ヶ丘</v>
      </c>
      <c r="V8" s="172"/>
      <c r="W8" s="172"/>
      <c r="X8" s="172"/>
      <c r="Y8" s="172"/>
      <c r="Z8" s="172"/>
      <c r="AA8" s="172"/>
      <c r="AB8" s="208" t="str">
        <f>I7</f>
        <v>中部</v>
      </c>
      <c r="AC8" s="209"/>
      <c r="AD8" s="209"/>
      <c r="AE8" s="209"/>
      <c r="AF8" s="209"/>
      <c r="AG8" s="236"/>
      <c r="AI8" s="118" t="str">
        <f>I8</f>
        <v>アンフィニ青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0.5069444444444444</v>
      </c>
      <c r="E9" s="131"/>
      <c r="F9" s="131"/>
      <c r="G9" s="131"/>
      <c r="H9" s="131"/>
      <c r="I9" s="166" t="str">
        <f>I7</f>
        <v>中部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アンフィニ青</v>
      </c>
      <c r="V9" s="191"/>
      <c r="W9" s="191"/>
      <c r="X9" s="191"/>
      <c r="Y9" s="191"/>
      <c r="Z9" s="191"/>
      <c r="AA9" s="191"/>
      <c r="AB9" s="210" t="str">
        <f>U7</f>
        <v>旭ヶ丘</v>
      </c>
      <c r="AC9" s="211"/>
      <c r="AD9" s="211"/>
      <c r="AE9" s="211"/>
      <c r="AF9" s="211"/>
      <c r="AG9" s="237"/>
      <c r="AI9" s="118" t="str">
        <f>U7</f>
        <v>旭ヶ丘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'８節'!L6</f>
        <v>44471</v>
      </c>
      <c r="G12" s="120"/>
      <c r="H12" s="120"/>
      <c r="I12" s="120"/>
      <c r="J12" s="120"/>
      <c r="K12" s="120"/>
      <c r="R12" s="185">
        <f>'８節'!L5</f>
        <v>2</v>
      </c>
      <c r="S12" s="186"/>
      <c r="T12" s="186"/>
      <c r="U12" s="186"/>
      <c r="V12" s="186"/>
      <c r="W12" s="186"/>
      <c r="X12" s="187" t="s">
        <v>57</v>
      </c>
      <c r="AB12" s="204">
        <f>'８節'!L7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'８節'!L9</f>
        <v>武儀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'８節'!N9</f>
        <v>土田</v>
      </c>
      <c r="V14" s="173"/>
      <c r="W14" s="173"/>
      <c r="X14" s="173"/>
      <c r="Y14" s="173"/>
      <c r="Z14" s="173"/>
      <c r="AA14" s="173"/>
      <c r="AB14" s="206" t="str">
        <f>'８節'!M9</f>
        <v>大和</v>
      </c>
      <c r="AC14" s="207"/>
      <c r="AD14" s="207"/>
      <c r="AE14" s="207"/>
      <c r="AF14" s="207"/>
      <c r="AG14" s="235"/>
      <c r="AI14" s="118" t="str">
        <f>I14</f>
        <v>武儀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大和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土田</v>
      </c>
      <c r="V15" s="172"/>
      <c r="W15" s="172"/>
      <c r="X15" s="172"/>
      <c r="Y15" s="172"/>
      <c r="Z15" s="172"/>
      <c r="AA15" s="172"/>
      <c r="AB15" s="208" t="str">
        <f>I14</f>
        <v>武儀</v>
      </c>
      <c r="AC15" s="209"/>
      <c r="AD15" s="209"/>
      <c r="AE15" s="209"/>
      <c r="AF15" s="209"/>
      <c r="AG15" s="236"/>
      <c r="AI15" s="118" t="str">
        <f>I15</f>
        <v>大和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武儀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大和</v>
      </c>
      <c r="V16" s="191"/>
      <c r="W16" s="191"/>
      <c r="X16" s="191"/>
      <c r="Y16" s="191"/>
      <c r="Z16" s="191"/>
      <c r="AA16" s="191"/>
      <c r="AB16" s="210" t="str">
        <f>U14</f>
        <v>土田</v>
      </c>
      <c r="AC16" s="211"/>
      <c r="AD16" s="211"/>
      <c r="AE16" s="211"/>
      <c r="AF16" s="211"/>
      <c r="AG16" s="237"/>
      <c r="AI16" s="118" t="str">
        <f>U14</f>
        <v>土田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'８節'!O6</f>
        <v>44471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>
        <f>'８節'!O5</f>
        <v>3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'８節'!O7</f>
        <v>0.3958333333333333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0.3958333333333333</v>
      </c>
      <c r="E21" s="126"/>
      <c r="F21" s="126"/>
      <c r="G21" s="126"/>
      <c r="H21" s="126"/>
      <c r="I21" s="160" t="str">
        <f>'８節'!O9</f>
        <v>御嵩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'８節'!Q9</f>
        <v>郡上八幡</v>
      </c>
      <c r="V21" s="173"/>
      <c r="W21" s="173"/>
      <c r="X21" s="173"/>
      <c r="Y21" s="173"/>
      <c r="Z21" s="173"/>
      <c r="AA21" s="173"/>
      <c r="AB21" s="206" t="str">
        <f>'８節'!P9</f>
        <v>美濃</v>
      </c>
      <c r="AC21" s="207"/>
      <c r="AD21" s="207"/>
      <c r="AE21" s="207"/>
      <c r="AF21" s="207"/>
      <c r="AG21" s="235"/>
      <c r="AI21" s="118" t="str">
        <f>I21</f>
        <v>御嵩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0.45138888888888884</v>
      </c>
      <c r="E22" s="124"/>
      <c r="F22" s="124"/>
      <c r="G22" s="124"/>
      <c r="H22" s="124"/>
      <c r="I22" s="163" t="str">
        <f>AB21</f>
        <v>美濃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郡上八幡</v>
      </c>
      <c r="V22" s="172"/>
      <c r="W22" s="172"/>
      <c r="X22" s="172"/>
      <c r="Y22" s="172"/>
      <c r="Z22" s="172"/>
      <c r="AA22" s="172"/>
      <c r="AB22" s="208" t="str">
        <f>I21</f>
        <v>御嵩</v>
      </c>
      <c r="AC22" s="209"/>
      <c r="AD22" s="209"/>
      <c r="AE22" s="209"/>
      <c r="AF22" s="209"/>
      <c r="AG22" s="236"/>
      <c r="AI22" s="118" t="str">
        <f>I22</f>
        <v>美濃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 customHeight="1">
      <c r="B23" s="128">
        <v>3</v>
      </c>
      <c r="C23" s="129"/>
      <c r="D23" s="130">
        <f>D22+"1：2０"</f>
        <v>0.5069444444444444</v>
      </c>
      <c r="E23" s="131"/>
      <c r="F23" s="131"/>
      <c r="G23" s="131"/>
      <c r="H23" s="131"/>
      <c r="I23" s="166" t="str">
        <f>I21</f>
        <v>御嵩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美濃</v>
      </c>
      <c r="V23" s="191"/>
      <c r="W23" s="191"/>
      <c r="X23" s="191"/>
      <c r="Y23" s="191"/>
      <c r="Z23" s="191"/>
      <c r="AA23" s="191"/>
      <c r="AB23" s="210" t="str">
        <f>U21</f>
        <v>郡上八幡</v>
      </c>
      <c r="AC23" s="211"/>
      <c r="AD23" s="211"/>
      <c r="AE23" s="211"/>
      <c r="AF23" s="211"/>
      <c r="AG23" s="237"/>
      <c r="AI23" s="118" t="str">
        <f>U21</f>
        <v>郡上八幡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3.5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'８節'!R6</f>
        <v>44107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'８節'!R5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'８節'!R7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'８節'!R9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'８節'!T9</f>
        <v>0</v>
      </c>
      <c r="V28" s="173"/>
      <c r="W28" s="173"/>
      <c r="X28" s="173"/>
      <c r="Y28" s="173"/>
      <c r="Z28" s="173"/>
      <c r="AA28" s="173"/>
      <c r="AB28" s="206">
        <f>'８節'!S9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'８節'!U6</f>
        <v>44107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'８節'!U5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'８節'!U7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'８節'!U9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'８節'!W9</f>
        <v>0</v>
      </c>
      <c r="V35" s="173"/>
      <c r="W35" s="173"/>
      <c r="X35" s="173"/>
      <c r="Y35" s="173"/>
      <c r="Z35" s="173"/>
      <c r="AA35" s="173"/>
      <c r="AB35" s="206">
        <f>'８節'!V9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'８節'!X6</f>
        <v>44107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'８節'!X5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'８節'!X7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'８節'!X9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'８節'!Z9</f>
        <v>0</v>
      </c>
      <c r="V42" s="173"/>
      <c r="W42" s="173"/>
      <c r="X42" s="173"/>
      <c r="Y42" s="173"/>
      <c r="Z42" s="173"/>
      <c r="AA42" s="173"/>
      <c r="AB42" s="206">
        <f>'８節'!Y9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32</v>
      </c>
      <c r="N46"/>
      <c r="P46"/>
    </row>
    <row r="47" spans="2:43" s="118" customFormat="1" ht="13.5">
      <c r="B47" s="132"/>
      <c r="C47" s="132"/>
      <c r="D47" s="132"/>
      <c r="E47" s="132"/>
      <c r="F47" s="120">
        <f>'８節'!AA6</f>
        <v>44471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>
        <f>'８節'!AA5</f>
        <v>4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'８節'!AA7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64" t="str">
        <f>'８節'!AB9</f>
        <v>アンフィニ白</v>
      </c>
      <c r="J49" s="172"/>
      <c r="K49" s="172"/>
      <c r="L49" s="172"/>
      <c r="M49" s="172"/>
      <c r="N49" s="172"/>
      <c r="O49" s="172"/>
      <c r="P49" s="162"/>
      <c r="Q49" s="188"/>
      <c r="R49" s="513" t="s">
        <v>138</v>
      </c>
      <c r="S49" s="188"/>
      <c r="T49" s="162"/>
      <c r="U49" s="172" t="str">
        <f>'８節'!AC9</f>
        <v>坂祝</v>
      </c>
      <c r="V49" s="172"/>
      <c r="W49" s="172"/>
      <c r="X49" s="172"/>
      <c r="Y49" s="172"/>
      <c r="Z49" s="172"/>
      <c r="AA49" s="214"/>
      <c r="AB49" s="215" t="str">
        <f>'８節'!AA9</f>
        <v>今渡</v>
      </c>
      <c r="AC49" s="216"/>
      <c r="AD49" s="216"/>
      <c r="AE49" s="216"/>
      <c r="AF49" s="216"/>
      <c r="AG49" s="240"/>
      <c r="AH49" s="241"/>
      <c r="AI49" s="118" t="str">
        <f>I50</f>
        <v>今渡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73" t="str">
        <f>'８節'!AA9</f>
        <v>今渡</v>
      </c>
      <c r="J50" s="173"/>
      <c r="K50" s="173"/>
      <c r="L50" s="173"/>
      <c r="M50" s="173"/>
      <c r="N50" s="173"/>
      <c r="O50" s="173"/>
      <c r="P50" s="165"/>
      <c r="Q50" s="189"/>
      <c r="R50" s="514" t="s">
        <v>138</v>
      </c>
      <c r="S50" s="189"/>
      <c r="T50" s="165"/>
      <c r="U50" s="172" t="str">
        <f>'８節'!AD9</f>
        <v>瀬尻</v>
      </c>
      <c r="V50" s="172"/>
      <c r="W50" s="172"/>
      <c r="X50" s="172"/>
      <c r="Y50" s="172"/>
      <c r="Z50" s="172"/>
      <c r="AA50" s="214"/>
      <c r="AB50" s="215" t="str">
        <f>I49</f>
        <v>アンフィニ白</v>
      </c>
      <c r="AC50" s="216"/>
      <c r="AD50" s="216"/>
      <c r="AE50" s="216"/>
      <c r="AF50" s="216"/>
      <c r="AG50" s="240"/>
      <c r="AH50" s="241"/>
      <c r="AI50" s="118" t="str">
        <f>I49</f>
        <v>アンフィニ白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37">
        <v>3</v>
      </c>
      <c r="C51" s="126"/>
      <c r="D51" s="138">
        <f>D50+"1：2０"</f>
        <v>0.48958333333333326</v>
      </c>
      <c r="E51" s="139"/>
      <c r="F51" s="139"/>
      <c r="G51" s="139"/>
      <c r="H51" s="139"/>
      <c r="I51" s="163" t="str">
        <f>I49</f>
        <v>アンフィニ白</v>
      </c>
      <c r="J51" s="163"/>
      <c r="K51" s="163"/>
      <c r="L51" s="163"/>
      <c r="M51" s="163"/>
      <c r="N51" s="163"/>
      <c r="O51" s="164"/>
      <c r="P51" s="174"/>
      <c r="Q51" s="195"/>
      <c r="R51" s="517" t="s">
        <v>138</v>
      </c>
      <c r="S51" s="195"/>
      <c r="T51" s="174"/>
      <c r="U51" s="196" t="str">
        <f>U50</f>
        <v>瀬尻</v>
      </c>
      <c r="V51" s="196"/>
      <c r="W51" s="196"/>
      <c r="X51" s="196"/>
      <c r="Y51" s="196"/>
      <c r="Z51" s="196"/>
      <c r="AA51" s="196"/>
      <c r="AB51" s="215" t="str">
        <f>U49</f>
        <v>坂祝</v>
      </c>
      <c r="AC51" s="216"/>
      <c r="AD51" s="216"/>
      <c r="AE51" s="216"/>
      <c r="AF51" s="216"/>
      <c r="AG51" s="240"/>
      <c r="AH51" s="241"/>
      <c r="AI51" s="118" t="str">
        <f>U49</f>
        <v>坂祝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2:43" ht="13.5">
      <c r="B52" s="140">
        <v>4</v>
      </c>
      <c r="C52" s="141"/>
      <c r="D52" s="142">
        <f>D51+"0：55"</f>
        <v>0.5277777777777777</v>
      </c>
      <c r="E52" s="129"/>
      <c r="F52" s="129"/>
      <c r="G52" s="129"/>
      <c r="H52" s="129"/>
      <c r="I52" s="166" t="str">
        <f>I50</f>
        <v>今渡</v>
      </c>
      <c r="J52" s="166"/>
      <c r="K52" s="166"/>
      <c r="L52" s="166"/>
      <c r="M52" s="166"/>
      <c r="N52" s="166"/>
      <c r="O52" s="167"/>
      <c r="P52" s="175"/>
      <c r="Q52" s="197"/>
      <c r="R52" s="516" t="s">
        <v>138</v>
      </c>
      <c r="S52" s="197"/>
      <c r="T52" s="175"/>
      <c r="U52" s="194" t="str">
        <f>U49</f>
        <v>坂祝</v>
      </c>
      <c r="V52" s="194"/>
      <c r="W52" s="194"/>
      <c r="X52" s="194"/>
      <c r="Y52" s="194"/>
      <c r="Z52" s="194"/>
      <c r="AA52" s="217"/>
      <c r="AB52" s="218" t="str">
        <f>U50</f>
        <v>瀬尻</v>
      </c>
      <c r="AC52" s="219"/>
      <c r="AD52" s="219"/>
      <c r="AE52" s="219"/>
      <c r="AF52" s="219"/>
      <c r="AG52" s="242"/>
      <c r="AI52" s="118" t="str">
        <f>U50</f>
        <v>瀬尻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Q50+Q51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3:34" ht="13.5">
      <c r="C53" s="143"/>
      <c r="P53" s="176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39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144">
        <f>'８節'!AE6</f>
        <v>44471</v>
      </c>
      <c r="G55" s="144"/>
      <c r="H55" s="144"/>
      <c r="I55" s="144"/>
      <c r="J55" s="144"/>
      <c r="K55" s="144"/>
      <c r="L55" s="177"/>
      <c r="M55"/>
      <c r="N55"/>
      <c r="O55"/>
      <c r="R55" s="198">
        <f>'８節'!AE5</f>
        <v>5</v>
      </c>
      <c r="S55" s="198"/>
      <c r="T55" s="198"/>
      <c r="U55" s="198"/>
      <c r="V55" s="198"/>
      <c r="W55" s="198"/>
      <c r="X55" s="199" t="s">
        <v>147</v>
      </c>
      <c r="Y55"/>
      <c r="Z55"/>
      <c r="AA55"/>
      <c r="AB55" s="204">
        <f>'８節'!AE7</f>
        <v>0.3958333333333333</v>
      </c>
      <c r="AC55" s="204"/>
      <c r="AD55" s="204"/>
      <c r="AE55" s="204"/>
      <c r="AG55" s="220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'８節'!AF9</f>
        <v>コヴィーダ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'８節'!AG9</f>
        <v>川辺</v>
      </c>
      <c r="V57" s="179"/>
      <c r="W57" s="179"/>
      <c r="X57" s="179"/>
      <c r="Y57" s="179"/>
      <c r="Z57" s="179"/>
      <c r="AA57" s="223"/>
      <c r="AB57" s="224" t="str">
        <f>'８節'!AE9</f>
        <v>安桜</v>
      </c>
      <c r="AC57" s="225"/>
      <c r="AD57" s="225"/>
      <c r="AE57" s="225"/>
      <c r="AF57" s="225"/>
      <c r="AG57" s="245"/>
      <c r="AH57" s="241"/>
      <c r="AI57" s="118" t="str">
        <f>I58</f>
        <v>安桜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D57+"0:55"</f>
        <v>0.43402777777777773</v>
      </c>
      <c r="E58" s="148"/>
      <c r="F58" s="148"/>
      <c r="G58" s="148"/>
      <c r="H58" s="149"/>
      <c r="I58" s="178" t="str">
        <f>'８節'!AE9</f>
        <v>安桜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'８節'!AH9</f>
        <v>桜ヶ丘ＦＣ</v>
      </c>
      <c r="V58" s="179"/>
      <c r="W58" s="179"/>
      <c r="X58" s="179"/>
      <c r="Y58" s="179"/>
      <c r="Z58" s="179"/>
      <c r="AA58" s="223"/>
      <c r="AB58" s="224" t="str">
        <f>I57</f>
        <v>コヴィーダ</v>
      </c>
      <c r="AC58" s="225"/>
      <c r="AD58" s="225"/>
      <c r="AE58" s="225"/>
      <c r="AF58" s="225"/>
      <c r="AG58" s="245"/>
      <c r="AH58" s="241"/>
      <c r="AI58" s="118" t="str">
        <f>I57</f>
        <v>コヴィーダ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145">
        <v>3</v>
      </c>
      <c r="C59" s="146"/>
      <c r="D59" s="150">
        <f>D58+"1：2０"</f>
        <v>0.48958333333333326</v>
      </c>
      <c r="E59" s="151"/>
      <c r="F59" s="151"/>
      <c r="G59" s="151"/>
      <c r="H59" s="152"/>
      <c r="I59" s="180" t="str">
        <f>I57</f>
        <v>コヴィーダ</v>
      </c>
      <c r="J59" s="181"/>
      <c r="K59" s="181"/>
      <c r="L59" s="181"/>
      <c r="M59" s="181"/>
      <c r="N59" s="181"/>
      <c r="O59" s="181"/>
      <c r="P59" s="174"/>
      <c r="Q59" s="189"/>
      <c r="R59" s="514" t="s">
        <v>138</v>
      </c>
      <c r="S59" s="189"/>
      <c r="T59" s="165"/>
      <c r="U59" s="179" t="str">
        <f>U58</f>
        <v>桜ヶ丘ＦＣ</v>
      </c>
      <c r="V59" s="179"/>
      <c r="W59" s="179"/>
      <c r="X59" s="179"/>
      <c r="Y59" s="179"/>
      <c r="Z59" s="179"/>
      <c r="AA59" s="223"/>
      <c r="AB59" s="226" t="str">
        <f>U57</f>
        <v>川辺</v>
      </c>
      <c r="AC59" s="227"/>
      <c r="AD59" s="227"/>
      <c r="AE59" s="227"/>
      <c r="AF59" s="227"/>
      <c r="AG59" s="246"/>
      <c r="AH59" s="241"/>
      <c r="AI59" s="118" t="str">
        <f>U57</f>
        <v>川辺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153">
        <v>4</v>
      </c>
      <c r="C60" s="154"/>
      <c r="D60" s="155">
        <f>D59+"0：55"</f>
        <v>0.5277777777777777</v>
      </c>
      <c r="E60" s="156"/>
      <c r="F60" s="156"/>
      <c r="G60" s="156"/>
      <c r="H60" s="157"/>
      <c r="I60" s="182" t="str">
        <f>I58</f>
        <v>安桜</v>
      </c>
      <c r="J60" s="183"/>
      <c r="K60" s="183"/>
      <c r="L60" s="183"/>
      <c r="M60" s="183"/>
      <c r="N60" s="183"/>
      <c r="O60" s="183"/>
      <c r="P60" s="184"/>
      <c r="Q60" s="200"/>
      <c r="R60" s="515" t="s">
        <v>138</v>
      </c>
      <c r="S60" s="200"/>
      <c r="T60"/>
      <c r="U60" s="201" t="str">
        <f>U57</f>
        <v>川辺</v>
      </c>
      <c r="V60" s="202"/>
      <c r="W60" s="202"/>
      <c r="X60" s="202"/>
      <c r="Y60" s="202"/>
      <c r="Z60" s="202"/>
      <c r="AA60" s="228"/>
      <c r="AB60" s="229" t="str">
        <f>U58</f>
        <v>桜ヶ丘ＦＣ</v>
      </c>
      <c r="AC60" s="230"/>
      <c r="AD60" s="230"/>
      <c r="AE60" s="230"/>
      <c r="AF60" s="230"/>
      <c r="AG60" s="247"/>
      <c r="AH60" s="220"/>
      <c r="AI60" s="118" t="str">
        <f>U58</f>
        <v>桜ヶ丘ＦＣ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Q58+Q59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 s="158"/>
      <c r="C61" s="158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8"/>
      <c r="R61" s="159"/>
      <c r="S61" s="158"/>
      <c r="T61" s="158"/>
      <c r="U61" s="158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44">
        <f>'８節'!AI6</f>
        <v>44471</v>
      </c>
      <c r="G63" s="144"/>
      <c r="H63" s="144"/>
      <c r="I63" s="144"/>
      <c r="J63" s="144"/>
      <c r="K63" s="144"/>
      <c r="L63" s="132"/>
      <c r="M63" s="132"/>
      <c r="N63" s="132"/>
      <c r="O63" s="132"/>
      <c r="P63" s="132"/>
      <c r="Q63" s="132"/>
      <c r="R63" s="198">
        <f>'８節'!AI5</f>
        <v>6</v>
      </c>
      <c r="S63" s="198"/>
      <c r="T63" s="198"/>
      <c r="U63" s="198"/>
      <c r="V63" s="198"/>
      <c r="W63" s="198"/>
      <c r="X63" s="144" t="s">
        <v>57</v>
      </c>
      <c r="Y63" s="132"/>
      <c r="Z63" s="132"/>
      <c r="AA63" s="132"/>
      <c r="AB63" s="204">
        <f>'８節'!AI7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78" t="str">
        <f>'８節'!AI9</f>
        <v>金竜</v>
      </c>
      <c r="J65" s="179"/>
      <c r="K65" s="179"/>
      <c r="L65" s="179"/>
      <c r="M65" s="179"/>
      <c r="N65" s="179"/>
      <c r="O65" s="179"/>
      <c r="P65" s="249"/>
      <c r="Q65" s="250"/>
      <c r="R65" s="518" t="s">
        <v>138</v>
      </c>
      <c r="S65" s="250"/>
      <c r="T65" s="249"/>
      <c r="U65" s="178" t="str">
        <f>'８節'!AK9</f>
        <v>加茂野</v>
      </c>
      <c r="V65" s="179"/>
      <c r="W65" s="179"/>
      <c r="X65" s="179"/>
      <c r="Y65" s="179"/>
      <c r="Z65" s="179"/>
      <c r="AA65" s="179"/>
      <c r="AB65" s="206" t="str">
        <f>'８節'!AJ9</f>
        <v>ティグレイ</v>
      </c>
      <c r="AC65" s="207"/>
      <c r="AD65" s="207"/>
      <c r="AE65" s="207"/>
      <c r="AF65" s="207"/>
      <c r="AG65" s="235"/>
      <c r="AI65" s="118" t="str">
        <f>I65</f>
        <v>金竜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ティグレイ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加茂野</v>
      </c>
      <c r="V66" s="172"/>
      <c r="W66" s="172"/>
      <c r="X66" s="172"/>
      <c r="Y66" s="172"/>
      <c r="Z66" s="172"/>
      <c r="AA66" s="172"/>
      <c r="AB66" s="208" t="str">
        <f>I65</f>
        <v>金竜</v>
      </c>
      <c r="AC66" s="209"/>
      <c r="AD66" s="209"/>
      <c r="AE66" s="209"/>
      <c r="AF66" s="209"/>
      <c r="AG66" s="236"/>
      <c r="AI66" s="118" t="str">
        <f>I66</f>
        <v>ティグレイ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金竜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ティグレイ</v>
      </c>
      <c r="V67" s="191"/>
      <c r="W67" s="191"/>
      <c r="X67" s="191"/>
      <c r="Y67" s="191"/>
      <c r="Z67" s="191"/>
      <c r="AA67" s="191"/>
      <c r="AB67" s="210" t="str">
        <f>U65</f>
        <v>加茂野</v>
      </c>
      <c r="AC67" s="211"/>
      <c r="AD67" s="211"/>
      <c r="AE67" s="211"/>
      <c r="AF67" s="211"/>
      <c r="AG67" s="237"/>
      <c r="AI67" s="118" t="str">
        <f>U65</f>
        <v>加茂野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44">
        <f>'８節'!AL6</f>
        <v>44471</v>
      </c>
      <c r="G70" s="144"/>
      <c r="H70" s="144"/>
      <c r="I70" s="144"/>
      <c r="J70" s="144"/>
      <c r="K70" s="144"/>
      <c r="L70" s="132"/>
      <c r="M70" s="132"/>
      <c r="N70" s="132"/>
      <c r="O70" s="132"/>
      <c r="P70" s="132"/>
      <c r="Q70" s="132"/>
      <c r="R70" s="198">
        <f>'８節'!AL5</f>
        <v>7</v>
      </c>
      <c r="S70" s="198"/>
      <c r="T70" s="198"/>
      <c r="U70" s="198"/>
      <c r="V70" s="198"/>
      <c r="W70" s="198"/>
      <c r="X70" s="144" t="s">
        <v>57</v>
      </c>
      <c r="Y70" s="132"/>
      <c r="Z70" s="132"/>
      <c r="AA70" s="132"/>
      <c r="AB70" s="204">
        <f>'８節'!AL7</f>
        <v>0.3958333333333333</v>
      </c>
      <c r="AC70" s="204"/>
      <c r="AD70" s="204"/>
      <c r="AE70" s="204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s="118" customFormat="1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78" t="str">
        <f>'８節'!AL9</f>
        <v>八百津</v>
      </c>
      <c r="J72" s="179"/>
      <c r="K72" s="179"/>
      <c r="L72" s="179"/>
      <c r="M72" s="179"/>
      <c r="N72" s="179"/>
      <c r="O72" s="179"/>
      <c r="P72" s="249"/>
      <c r="Q72" s="250"/>
      <c r="R72" s="518" t="s">
        <v>138</v>
      </c>
      <c r="S72" s="250"/>
      <c r="T72" s="249"/>
      <c r="U72" s="178" t="str">
        <f>'８節'!AN9</f>
        <v>白鳥</v>
      </c>
      <c r="V72" s="179"/>
      <c r="W72" s="179"/>
      <c r="X72" s="179"/>
      <c r="Y72" s="179"/>
      <c r="Z72" s="179"/>
      <c r="AA72" s="179"/>
      <c r="AB72" s="206" t="str">
        <f>'８節'!AM9</f>
        <v>太田</v>
      </c>
      <c r="AC72" s="207"/>
      <c r="AD72" s="207"/>
      <c r="AE72" s="207"/>
      <c r="AF72" s="207"/>
      <c r="AG72" s="235"/>
      <c r="AI72" s="118" t="str">
        <f>I72</f>
        <v>八百津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2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太田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白鳥</v>
      </c>
      <c r="V73" s="172"/>
      <c r="W73" s="172"/>
      <c r="X73" s="172"/>
      <c r="Y73" s="172"/>
      <c r="Z73" s="172"/>
      <c r="AA73" s="172"/>
      <c r="AB73" s="208" t="str">
        <f>I72</f>
        <v>八百津</v>
      </c>
      <c r="AC73" s="209"/>
      <c r="AD73" s="209"/>
      <c r="AE73" s="209"/>
      <c r="AF73" s="209"/>
      <c r="AG73" s="236"/>
      <c r="AI73" s="118" t="str">
        <f>I73</f>
        <v>太田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3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八百津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太田</v>
      </c>
      <c r="V74" s="191"/>
      <c r="W74" s="191"/>
      <c r="X74" s="191"/>
      <c r="Y74" s="191"/>
      <c r="Z74" s="191"/>
      <c r="AA74" s="191"/>
      <c r="AB74" s="210" t="str">
        <f>U72</f>
        <v>白鳥</v>
      </c>
      <c r="AC74" s="211"/>
      <c r="AD74" s="211"/>
      <c r="AE74" s="211"/>
      <c r="AF74" s="211"/>
      <c r="AG74" s="237"/>
      <c r="AI74" s="118" t="str">
        <f>U72</f>
        <v>白鳥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1</v>
      </c>
    </row>
    <row r="76" spans="2:16" ht="13.5">
      <c r="B76" s="118" t="s">
        <v>62</v>
      </c>
      <c r="N76"/>
      <c r="P76"/>
    </row>
    <row r="77" spans="2:43" ht="13.5">
      <c r="B77" s="132"/>
      <c r="C77" s="132"/>
      <c r="D77" s="132"/>
      <c r="E77" s="132"/>
      <c r="F77" s="144">
        <f>'８節'!AO6</f>
        <v>44471</v>
      </c>
      <c r="G77" s="144"/>
      <c r="H77" s="144"/>
      <c r="I77" s="144"/>
      <c r="J77" s="144"/>
      <c r="K77" s="144"/>
      <c r="L77" s="132"/>
      <c r="M77" s="132"/>
      <c r="N77" s="132"/>
      <c r="O77" s="132"/>
      <c r="P77" s="132"/>
      <c r="Q77" s="132"/>
      <c r="R77" s="198">
        <f>'８節'!AO5</f>
        <v>8</v>
      </c>
      <c r="S77" s="198"/>
      <c r="T77" s="198"/>
      <c r="U77" s="198"/>
      <c r="V77" s="198"/>
      <c r="W77" s="198"/>
      <c r="X77" s="144" t="s">
        <v>57</v>
      </c>
      <c r="Y77" s="132"/>
      <c r="Z77" s="132"/>
      <c r="AA77" s="132"/>
      <c r="AB77" s="204">
        <f>'８節'!AO7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3" ht="13.5">
      <c r="B78" s="121" t="s">
        <v>134</v>
      </c>
      <c r="C78" s="122"/>
      <c r="D78" s="122" t="s">
        <v>135</v>
      </c>
      <c r="E78" s="122"/>
      <c r="F78" s="122"/>
      <c r="G78" s="122"/>
      <c r="H78" s="122"/>
      <c r="I78" s="122" t="s">
        <v>136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 t="s">
        <v>137</v>
      </c>
      <c r="AC78" s="122"/>
      <c r="AD78" s="122"/>
      <c r="AE78" s="122"/>
      <c r="AF78" s="122"/>
      <c r="AG78" s="233"/>
      <c r="AM78" s="234"/>
      <c r="AN78" s="234"/>
      <c r="AO78" s="234"/>
      <c r="AP78" s="234"/>
      <c r="AQ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178" t="str">
        <f>'８節'!AO9</f>
        <v>関さくら</v>
      </c>
      <c r="J79" s="179"/>
      <c r="K79" s="179"/>
      <c r="L79" s="179"/>
      <c r="M79" s="179"/>
      <c r="N79" s="179"/>
      <c r="O79" s="179"/>
      <c r="P79" s="249"/>
      <c r="Q79" s="250"/>
      <c r="R79" s="518" t="s">
        <v>138</v>
      </c>
      <c r="S79" s="250"/>
      <c r="T79" s="249"/>
      <c r="U79" s="178" t="str">
        <f>'８節'!AQ9</f>
        <v>山手</v>
      </c>
      <c r="V79" s="179"/>
      <c r="W79" s="179"/>
      <c r="X79" s="179"/>
      <c r="Y79" s="179"/>
      <c r="Z79" s="179"/>
      <c r="AA79" s="179"/>
      <c r="AB79" s="206" t="str">
        <f>'８節'!AP9</f>
        <v>武芸川</v>
      </c>
      <c r="AC79" s="207"/>
      <c r="AD79" s="207"/>
      <c r="AE79" s="207"/>
      <c r="AF79" s="207"/>
      <c r="AG79" s="235"/>
      <c r="AI79" s="118" t="str">
        <f>I79</f>
        <v>関さくら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3" t="str">
        <f>AB79</f>
        <v>武芸川</v>
      </c>
      <c r="J80" s="163"/>
      <c r="K80" s="163"/>
      <c r="L80" s="163"/>
      <c r="M80" s="163"/>
      <c r="N80" s="163"/>
      <c r="O80" s="164"/>
      <c r="P80" s="165"/>
      <c r="Q80" s="189"/>
      <c r="R80" s="514" t="s">
        <v>138</v>
      </c>
      <c r="S80" s="189"/>
      <c r="T80" s="165"/>
      <c r="U80" s="172" t="str">
        <f>U79</f>
        <v>山手</v>
      </c>
      <c r="V80" s="172"/>
      <c r="W80" s="172"/>
      <c r="X80" s="172"/>
      <c r="Y80" s="172"/>
      <c r="Z80" s="172"/>
      <c r="AA80" s="172"/>
      <c r="AB80" s="208" t="str">
        <f>I79</f>
        <v>関さくら</v>
      </c>
      <c r="AC80" s="209"/>
      <c r="AD80" s="209"/>
      <c r="AE80" s="209"/>
      <c r="AF80" s="209"/>
      <c r="AG80" s="236"/>
      <c r="AI80" s="118" t="str">
        <f>I80</f>
        <v>武芸川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6" t="str">
        <f>I79</f>
        <v>関さくら</v>
      </c>
      <c r="J81" s="166"/>
      <c r="K81" s="166"/>
      <c r="L81" s="166"/>
      <c r="M81" s="166"/>
      <c r="N81" s="166"/>
      <c r="O81" s="167"/>
      <c r="P81" s="168"/>
      <c r="Q81" s="190"/>
      <c r="R81" s="515" t="s">
        <v>138</v>
      </c>
      <c r="S81" s="190"/>
      <c r="T81" s="168"/>
      <c r="U81" s="191" t="str">
        <f>AB79</f>
        <v>武芸川</v>
      </c>
      <c r="V81" s="191"/>
      <c r="W81" s="191"/>
      <c r="X81" s="191"/>
      <c r="Y81" s="191"/>
      <c r="Z81" s="191"/>
      <c r="AA81" s="191"/>
      <c r="AB81" s="210" t="str">
        <f>U79</f>
        <v>山手</v>
      </c>
      <c r="AC81" s="211"/>
      <c r="AD81" s="211"/>
      <c r="AE81" s="211"/>
      <c r="AF81" s="211"/>
      <c r="AG81" s="237"/>
      <c r="AI81" s="118" t="str">
        <f>U79</f>
        <v>山手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16" ht="13.5">
      <c r="B83" s="118" t="s">
        <v>67</v>
      </c>
      <c r="N83"/>
      <c r="P83"/>
    </row>
    <row r="84" spans="2:43" ht="13.5">
      <c r="B84" s="132"/>
      <c r="C84" s="132"/>
      <c r="D84" s="132"/>
      <c r="E84" s="132"/>
      <c r="F84" s="144">
        <f>'８節'!AR6</f>
        <v>44471</v>
      </c>
      <c r="G84" s="144"/>
      <c r="H84" s="144"/>
      <c r="I84" s="144"/>
      <c r="J84" s="144"/>
      <c r="K84" s="144"/>
      <c r="L84" s="132"/>
      <c r="M84" s="132"/>
      <c r="N84" s="132"/>
      <c r="O84" s="132"/>
      <c r="P84" s="132"/>
      <c r="Q84" s="132"/>
      <c r="R84" s="198">
        <f>'８節'!AR5</f>
        <v>9</v>
      </c>
      <c r="S84" s="198"/>
      <c r="T84" s="198"/>
      <c r="U84" s="198"/>
      <c r="V84" s="198"/>
      <c r="W84" s="198"/>
      <c r="X84" s="144" t="s">
        <v>57</v>
      </c>
      <c r="Y84" s="132"/>
      <c r="Z84" s="132"/>
      <c r="AA84" s="132"/>
      <c r="AB84" s="204">
        <f>'８節'!AR7</f>
        <v>0.3958333333333333</v>
      </c>
      <c r="AC84" s="204"/>
      <c r="AD84" s="204"/>
      <c r="AE84" s="204"/>
      <c r="AF84" s="132"/>
      <c r="AG84" s="132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43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 t="s">
        <v>137</v>
      </c>
      <c r="AC85" s="122"/>
      <c r="AD85" s="122"/>
      <c r="AE85" s="122"/>
      <c r="AF85" s="122"/>
      <c r="AG85" s="233"/>
      <c r="AM85" s="234"/>
      <c r="AN85" s="234"/>
      <c r="AO85" s="234"/>
      <c r="AP85" s="234"/>
      <c r="AQ85" s="234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178" t="str">
        <f>'８節'!AR9</f>
        <v>西可児</v>
      </c>
      <c r="J86" s="179"/>
      <c r="K86" s="179"/>
      <c r="L86" s="179"/>
      <c r="M86" s="179"/>
      <c r="N86" s="179"/>
      <c r="O86" s="179"/>
      <c r="P86" s="249"/>
      <c r="Q86" s="250"/>
      <c r="R86" s="518" t="s">
        <v>138</v>
      </c>
      <c r="S86" s="250"/>
      <c r="T86" s="249"/>
      <c r="U86" s="178" t="str">
        <f>'８節'!AT9</f>
        <v>ボンボネーラ</v>
      </c>
      <c r="V86" s="179"/>
      <c r="W86" s="179"/>
      <c r="X86" s="179"/>
      <c r="Y86" s="179"/>
      <c r="Z86" s="179"/>
      <c r="AA86" s="179"/>
      <c r="AB86" s="206" t="str">
        <f>'８節'!AS9</f>
        <v>下有知</v>
      </c>
      <c r="AC86" s="207"/>
      <c r="AD86" s="207"/>
      <c r="AE86" s="207"/>
      <c r="AF86" s="207"/>
      <c r="AG86" s="235"/>
      <c r="AI86" s="118" t="str">
        <f>I86</f>
        <v>西可児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2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3" t="str">
        <f>AB86</f>
        <v>下有知</v>
      </c>
      <c r="J87" s="163"/>
      <c r="K87" s="163"/>
      <c r="L87" s="163"/>
      <c r="M87" s="163"/>
      <c r="N87" s="163"/>
      <c r="O87" s="164"/>
      <c r="P87" s="165"/>
      <c r="Q87" s="189"/>
      <c r="R87" s="514" t="s">
        <v>138</v>
      </c>
      <c r="S87" s="189"/>
      <c r="T87" s="165"/>
      <c r="U87" s="172" t="str">
        <f>U86</f>
        <v>ボンボネーラ</v>
      </c>
      <c r="V87" s="172"/>
      <c r="W87" s="172"/>
      <c r="X87" s="172"/>
      <c r="Y87" s="172"/>
      <c r="Z87" s="172"/>
      <c r="AA87" s="172"/>
      <c r="AB87" s="208" t="str">
        <f>I86</f>
        <v>西可児</v>
      </c>
      <c r="AC87" s="209"/>
      <c r="AD87" s="209"/>
      <c r="AE87" s="209"/>
      <c r="AF87" s="209"/>
      <c r="AG87" s="236"/>
      <c r="AI87" s="118" t="str">
        <f>I87</f>
        <v>下有知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3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6" t="str">
        <f>I86</f>
        <v>西可児</v>
      </c>
      <c r="J88" s="166"/>
      <c r="K88" s="166"/>
      <c r="L88" s="166"/>
      <c r="M88" s="166"/>
      <c r="N88" s="166"/>
      <c r="O88" s="167"/>
      <c r="P88" s="168"/>
      <c r="Q88" s="190"/>
      <c r="R88" s="515" t="s">
        <v>138</v>
      </c>
      <c r="S88" s="190"/>
      <c r="T88" s="168"/>
      <c r="U88" s="191" t="str">
        <f>AB86</f>
        <v>下有知</v>
      </c>
      <c r="V88" s="191"/>
      <c r="W88" s="191"/>
      <c r="X88" s="191"/>
      <c r="Y88" s="191"/>
      <c r="Z88" s="191"/>
      <c r="AA88" s="191"/>
      <c r="AB88" s="210" t="str">
        <f>U86</f>
        <v>ボンボネーラ</v>
      </c>
      <c r="AC88" s="211"/>
      <c r="AD88" s="211"/>
      <c r="AE88" s="211"/>
      <c r="AF88" s="211"/>
      <c r="AG88" s="237"/>
      <c r="AI88" s="118" t="str">
        <f>U86</f>
        <v>ボンボネーラ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1</v>
      </c>
    </row>
  </sheetData>
  <sheetProtection/>
  <mergeCells count="276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K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P255"/>
  <sheetViews>
    <sheetView zoomScale="60" zoomScaleNormal="60" workbookViewId="0" topLeftCell="A1">
      <selection activeCell="X73" sqref="X73"/>
    </sheetView>
  </sheetViews>
  <sheetFormatPr defaultColWidth="9.00390625" defaultRowHeight="13.5"/>
  <cols>
    <col min="1" max="1" width="9.00390625" style="1" customWidth="1"/>
    <col min="2" max="36" width="3.875" style="1" customWidth="1"/>
    <col min="37" max="37" width="3.625" style="1" customWidth="1"/>
    <col min="38" max="49" width="9.00390625" style="1" customWidth="1"/>
    <col min="50" max="85" width="3.875" style="1" customWidth="1"/>
    <col min="86" max="16384" width="9.00390625" style="1" customWidth="1"/>
  </cols>
  <sheetData>
    <row r="1" spans="7:76" ht="13.5">
      <c r="G1" s="2" t="s">
        <v>176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BC1" s="2" t="s">
        <v>177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7:76" ht="27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4" spans="1:94" ht="13.5">
      <c r="A4" s="3"/>
      <c r="B4" s="3" t="str">
        <f>A6</f>
        <v>中部</v>
      </c>
      <c r="C4" s="3"/>
      <c r="D4" s="3"/>
      <c r="E4" s="3"/>
      <c r="F4" s="3" t="str">
        <f>A10</f>
        <v>大和</v>
      </c>
      <c r="G4" s="3"/>
      <c r="H4" s="3"/>
      <c r="I4" s="3"/>
      <c r="J4" s="3" t="str">
        <f>A14</f>
        <v>御嵩</v>
      </c>
      <c r="K4" s="3"/>
      <c r="L4" s="3"/>
      <c r="M4" s="3"/>
      <c r="N4" s="3" t="str">
        <f>A18</f>
        <v>郡上八幡</v>
      </c>
      <c r="O4" s="3"/>
      <c r="P4" s="3"/>
      <c r="Q4" s="3"/>
      <c r="R4" s="3" t="str">
        <f>A22</f>
        <v>旭ヶ丘</v>
      </c>
      <c r="S4" s="3"/>
      <c r="T4" s="3"/>
      <c r="U4" s="3"/>
      <c r="V4" s="3" t="str">
        <f>A26</f>
        <v>武儀</v>
      </c>
      <c r="W4" s="3"/>
      <c r="X4" s="3"/>
      <c r="Y4" s="3"/>
      <c r="Z4" s="3" t="str">
        <f>A30</f>
        <v>土田</v>
      </c>
      <c r="AA4" s="3"/>
      <c r="AB4" s="3"/>
      <c r="AC4" s="3"/>
      <c r="AD4" s="3" t="str">
        <f>A34</f>
        <v>美濃</v>
      </c>
      <c r="AE4" s="3"/>
      <c r="AF4" s="3"/>
      <c r="AG4" s="3"/>
      <c r="AH4" s="3" t="str">
        <f>A38</f>
        <v>アンフィニ青</v>
      </c>
      <c r="AI4" s="3"/>
      <c r="AJ4" s="3"/>
      <c r="AK4" s="3"/>
      <c r="AL4" s="76" t="s">
        <v>178</v>
      </c>
      <c r="AM4" s="77" t="s">
        <v>126</v>
      </c>
      <c r="AN4" s="77" t="s">
        <v>127</v>
      </c>
      <c r="AO4" s="77" t="s">
        <v>128</v>
      </c>
      <c r="AP4" s="77" t="s">
        <v>129</v>
      </c>
      <c r="AQ4" s="93" t="s">
        <v>130</v>
      </c>
      <c r="AR4" s="77" t="s">
        <v>179</v>
      </c>
      <c r="AS4" s="77" t="s">
        <v>180</v>
      </c>
      <c r="AT4" s="94" t="s">
        <v>181</v>
      </c>
      <c r="AW4" s="3"/>
      <c r="AX4" s="3" t="str">
        <f>AW6</f>
        <v>関さくら</v>
      </c>
      <c r="AY4" s="3"/>
      <c r="AZ4" s="3"/>
      <c r="BA4" s="3"/>
      <c r="BB4" s="3" t="str">
        <f>AW10</f>
        <v>武芸川</v>
      </c>
      <c r="BC4" s="3"/>
      <c r="BD4" s="3"/>
      <c r="BE4" s="3"/>
      <c r="BF4" s="3" t="str">
        <f>AW14</f>
        <v>山手</v>
      </c>
      <c r="BG4" s="3"/>
      <c r="BH4" s="3"/>
      <c r="BI4" s="3"/>
      <c r="BJ4" s="3" t="str">
        <f>AW18</f>
        <v>西可児</v>
      </c>
      <c r="BK4" s="3"/>
      <c r="BL4" s="3"/>
      <c r="BM4" s="3"/>
      <c r="BN4" s="3" t="str">
        <f>AW22</f>
        <v>下有知</v>
      </c>
      <c r="BO4" s="3"/>
      <c r="BP4" s="3"/>
      <c r="BQ4" s="3"/>
      <c r="BR4" s="3" t="str">
        <f>AW26</f>
        <v>ボンボネーラ</v>
      </c>
      <c r="BS4" s="3"/>
      <c r="BT4" s="3"/>
      <c r="BU4" s="3"/>
      <c r="BV4" s="3">
        <f>AW30</f>
        <v>0</v>
      </c>
      <c r="BW4" s="3"/>
      <c r="BX4" s="3"/>
      <c r="BY4" s="3"/>
      <c r="BZ4" s="3">
        <f>AW34</f>
        <v>0</v>
      </c>
      <c r="CA4" s="3"/>
      <c r="CB4" s="3"/>
      <c r="CC4" s="3"/>
      <c r="CD4" s="3">
        <f>AW38</f>
        <v>0</v>
      </c>
      <c r="CE4" s="3"/>
      <c r="CF4" s="3"/>
      <c r="CG4" s="3"/>
      <c r="CH4" s="76" t="s">
        <v>178</v>
      </c>
      <c r="CI4" s="77" t="s">
        <v>126</v>
      </c>
      <c r="CJ4" s="77" t="s">
        <v>127</v>
      </c>
      <c r="CK4" s="77" t="s">
        <v>128</v>
      </c>
      <c r="CL4" s="77" t="s">
        <v>129</v>
      </c>
      <c r="CM4" s="93" t="s">
        <v>130</v>
      </c>
      <c r="CN4" s="77" t="s">
        <v>179</v>
      </c>
      <c r="CO4" s="77" t="s">
        <v>180</v>
      </c>
      <c r="CP4" s="94" t="s">
        <v>181</v>
      </c>
    </row>
    <row r="5" spans="1:94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8"/>
      <c r="AM5" s="79"/>
      <c r="AN5" s="79"/>
      <c r="AO5" s="79"/>
      <c r="AP5" s="79"/>
      <c r="AQ5" s="95"/>
      <c r="AR5" s="96"/>
      <c r="AS5" s="79"/>
      <c r="AT5" s="97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78"/>
      <c r="CI5" s="79"/>
      <c r="CJ5" s="79"/>
      <c r="CK5" s="79"/>
      <c r="CL5" s="79"/>
      <c r="CM5" s="95"/>
      <c r="CN5" s="96"/>
      <c r="CO5" s="79"/>
      <c r="CP5" s="97"/>
    </row>
    <row r="6" spans="1:94" ht="13.5" customHeight="1">
      <c r="A6" s="5" t="str">
        <f>'リーグ組合せ'!D2</f>
        <v>中部</v>
      </c>
      <c r="B6" s="6"/>
      <c r="C6" s="7"/>
      <c r="D6" s="7"/>
      <c r="E6" s="8"/>
      <c r="F6" s="9"/>
      <c r="G6" s="10"/>
      <c r="H6" s="10"/>
      <c r="I6" s="32"/>
      <c r="J6" s="9"/>
      <c r="K6" s="10"/>
      <c r="L6" s="10"/>
      <c r="M6" s="32"/>
      <c r="N6" s="9"/>
      <c r="O6" s="10"/>
      <c r="P6" s="10"/>
      <c r="Q6" s="32"/>
      <c r="R6" s="9"/>
      <c r="S6" s="10"/>
      <c r="T6" s="10"/>
      <c r="U6" s="32"/>
      <c r="V6" s="9"/>
      <c r="W6" s="10"/>
      <c r="X6" s="10"/>
      <c r="Y6" s="32"/>
      <c r="Z6" s="9"/>
      <c r="AA6" s="10"/>
      <c r="AB6" s="10"/>
      <c r="AC6" s="32"/>
      <c r="AD6" s="9"/>
      <c r="AE6" s="10"/>
      <c r="AF6" s="10"/>
      <c r="AG6" s="32"/>
      <c r="AH6" s="9"/>
      <c r="AI6" s="10"/>
      <c r="AJ6" s="10"/>
      <c r="AK6" s="32"/>
      <c r="AL6" s="80">
        <f>SUM(AM6:AO7)</f>
        <v>0</v>
      </c>
      <c r="AM6" s="81"/>
      <c r="AN6" s="81"/>
      <c r="AO6" s="81"/>
      <c r="AP6" s="98">
        <f>AH7+AH9+AD7+AD9+Z7+Z9+V9+V7+R9+R7+N9+N7+J9+J7+F9+F7+B9+B7</f>
        <v>0</v>
      </c>
      <c r="AQ6" s="99">
        <f>AJ9+AJ7+AF9+AF7+AB9+AB7+X9+X7+T9+T7+P9+P7+L9+L7+H9+H7+D9+D7</f>
        <v>0</v>
      </c>
      <c r="AR6" s="100">
        <f>AP6-AQ6</f>
        <v>0</v>
      </c>
      <c r="AS6" s="81">
        <f>SUM(AM8:AO9)</f>
        <v>0</v>
      </c>
      <c r="AT6" s="101"/>
      <c r="AW6" s="5" t="str">
        <f>'リーグ組合せ'!D34</f>
        <v>関さくら</v>
      </c>
      <c r="AX6" s="6"/>
      <c r="AY6" s="7"/>
      <c r="AZ6" s="7"/>
      <c r="BA6" s="8"/>
      <c r="BB6" s="9"/>
      <c r="BC6" s="10"/>
      <c r="BD6" s="10"/>
      <c r="BE6" s="32"/>
      <c r="BF6" s="9"/>
      <c r="BG6" s="10"/>
      <c r="BH6" s="10"/>
      <c r="BI6" s="32"/>
      <c r="BJ6" s="9"/>
      <c r="BK6" s="10"/>
      <c r="BL6" s="10"/>
      <c r="BM6" s="32"/>
      <c r="BN6" s="9"/>
      <c r="BO6" s="10"/>
      <c r="BP6" s="10"/>
      <c r="BQ6" s="32"/>
      <c r="BR6" s="9"/>
      <c r="BS6" s="10"/>
      <c r="BT6" s="10"/>
      <c r="BU6" s="32"/>
      <c r="BV6" s="9"/>
      <c r="BW6" s="10"/>
      <c r="BX6" s="10"/>
      <c r="BY6" s="32"/>
      <c r="BZ6" s="9"/>
      <c r="CA6" s="10"/>
      <c r="CB6" s="10"/>
      <c r="CC6" s="32"/>
      <c r="CD6" s="9"/>
      <c r="CE6" s="10"/>
      <c r="CF6" s="10"/>
      <c r="CG6" s="32"/>
      <c r="CH6" s="80">
        <f>SUM(CI6:CK7)</f>
        <v>0</v>
      </c>
      <c r="CI6" s="81"/>
      <c r="CJ6" s="81"/>
      <c r="CK6" s="81"/>
      <c r="CL6" s="98">
        <f>CD7+CD9+BZ7+BZ9+BV7+BV9+BR9+BR7+BN9+BN7+BJ9+BJ7+BF9+BF7+BB9+BB7+AX9+AX7</f>
        <v>0</v>
      </c>
      <c r="CM6" s="99">
        <f>CF9+CF7+CB9+CB7+BX9+BX7+BT9+BT7+BP9+BP7+BL9+BL7+BH9+BH7+BD9+BD7+AZ9+AZ7</f>
        <v>0</v>
      </c>
      <c r="CN6" s="100">
        <f>CL6-CM6</f>
        <v>0</v>
      </c>
      <c r="CO6" s="81">
        <f>SUM(CI8:CK9)</f>
        <v>0</v>
      </c>
      <c r="CP6" s="101"/>
    </row>
    <row r="7" spans="1:94" ht="13.5" customHeight="1">
      <c r="A7" s="5"/>
      <c r="B7" s="11"/>
      <c r="C7" s="12"/>
      <c r="D7" s="13"/>
      <c r="E7" s="14">
        <f>IF(B7="","",IF(B7&gt;D7,"○",IF(B7&gt;=D7,"△","●")))</f>
      </c>
      <c r="F7" s="15"/>
      <c r="G7" s="16" t="s">
        <v>182</v>
      </c>
      <c r="H7" s="17"/>
      <c r="I7" s="44">
        <f>IF(F7="","",IF(F7&gt;H7,"○",IF(F7&gt;=H7,"△","●")))</f>
      </c>
      <c r="J7" s="15"/>
      <c r="K7" s="16" t="s">
        <v>182</v>
      </c>
      <c r="L7" s="17"/>
      <c r="M7" s="44">
        <f>IF(J7="","",IF(J7&gt;L7,"○",IF(J7&gt;=L7,"△","●")))</f>
      </c>
      <c r="N7" s="15"/>
      <c r="O7" s="16" t="s">
        <v>182</v>
      </c>
      <c r="P7" s="17"/>
      <c r="Q7" s="44">
        <f>IF(N7="","",IF(N7&gt;P7,"○",IF(N7&gt;=P7,"△","●")))</f>
      </c>
      <c r="R7" s="15"/>
      <c r="S7" s="16" t="s">
        <v>182</v>
      </c>
      <c r="T7" s="17"/>
      <c r="U7" s="44">
        <f>IF(R7="","",IF(R7&gt;T7,"○",IF(R7&gt;=T7,"△","●")))</f>
      </c>
      <c r="V7" s="15"/>
      <c r="W7" s="16" t="s">
        <v>182</v>
      </c>
      <c r="X7" s="17"/>
      <c r="Y7" s="44">
        <f>IF(V7="","",IF(V7&gt;X7,"○",IF(V7&gt;=X7,"△","●")))</f>
      </c>
      <c r="Z7" s="15"/>
      <c r="AA7" s="16" t="s">
        <v>182</v>
      </c>
      <c r="AB7" s="17"/>
      <c r="AC7" s="44">
        <f>IF(Z7="","",IF(Z7&gt;AB7,"○",IF(Z7&gt;=AB7,"△","●")))</f>
      </c>
      <c r="AD7" s="15"/>
      <c r="AE7" s="16" t="s">
        <v>182</v>
      </c>
      <c r="AF7" s="17"/>
      <c r="AG7" s="44">
        <f>IF(AD7="","",IF(AD7&gt;AF7,"○",IF(AD7&gt;=AF7,"△","●")))</f>
      </c>
      <c r="AH7" s="15"/>
      <c r="AI7" s="16" t="s">
        <v>182</v>
      </c>
      <c r="AJ7" s="17"/>
      <c r="AK7" s="44">
        <f>IF(AH7="","",IF(AH7&gt;AJ7,"○",IF(AH7&gt;=AJ7,"△","●")))</f>
      </c>
      <c r="AL7" s="82"/>
      <c r="AM7" s="83"/>
      <c r="AN7" s="83"/>
      <c r="AO7" s="83"/>
      <c r="AP7" s="102"/>
      <c r="AQ7" s="103"/>
      <c r="AR7" s="104"/>
      <c r="AS7" s="83"/>
      <c r="AT7" s="105"/>
      <c r="AW7" s="5"/>
      <c r="AX7" s="11"/>
      <c r="AY7" s="12"/>
      <c r="AZ7" s="13"/>
      <c r="BA7" s="14">
        <f>IF(AX7="","",IF(AX7&gt;AZ7,"○",IF(AX7&gt;=AZ7,"△","●")))</f>
      </c>
      <c r="BB7" s="15"/>
      <c r="BC7" s="16" t="s">
        <v>182</v>
      </c>
      <c r="BD7" s="17"/>
      <c r="BE7" s="44">
        <f>IF(BB7="","",IF(BB7&gt;BD7,"○",IF(BB7&gt;=BD7,"△","●")))</f>
      </c>
      <c r="BF7" s="15"/>
      <c r="BG7" s="16" t="s">
        <v>182</v>
      </c>
      <c r="BH7" s="17"/>
      <c r="BI7" s="44">
        <f>IF(BF7="","",IF(BF7&gt;BH7,"○",IF(BF7&gt;=BH7,"△","●")))</f>
      </c>
      <c r="BJ7" s="15"/>
      <c r="BK7" s="16" t="s">
        <v>182</v>
      </c>
      <c r="BL7" s="17"/>
      <c r="BM7" s="44">
        <f>IF(BJ7="","",IF(BJ7&gt;BL7,"○",IF(BJ7&gt;=BL7,"△","●")))</f>
      </c>
      <c r="BN7" s="15"/>
      <c r="BO7" s="16" t="s">
        <v>182</v>
      </c>
      <c r="BP7" s="17"/>
      <c r="BQ7" s="44">
        <f>IF(BN7="","",IF(BN7&gt;BP7,"○",IF(BN7&gt;=BP7,"△","●")))</f>
      </c>
      <c r="BR7" s="15"/>
      <c r="BS7" s="16" t="s">
        <v>182</v>
      </c>
      <c r="BT7" s="17"/>
      <c r="BU7" s="44">
        <f>IF(BR7="","",IF(BR7&gt;BT7,"○",IF(BR7&gt;=BT7,"△","●")))</f>
      </c>
      <c r="BV7" s="15"/>
      <c r="BW7" s="16" t="s">
        <v>182</v>
      </c>
      <c r="BX7" s="17"/>
      <c r="BY7" s="44">
        <f>IF(BV7="","",IF(BV7&gt;BX7,"○",IF(BV7&gt;=BX7,"△","●")))</f>
      </c>
      <c r="BZ7" s="15"/>
      <c r="CA7" s="16" t="s">
        <v>182</v>
      </c>
      <c r="CB7" s="17"/>
      <c r="CC7" s="44">
        <f>IF(BZ7="","",IF(BZ7&gt;CB7,"○",IF(BZ7&gt;=CB7,"△","●")))</f>
      </c>
      <c r="CD7" s="15"/>
      <c r="CE7" s="16" t="s">
        <v>182</v>
      </c>
      <c r="CF7" s="17"/>
      <c r="CG7" s="44">
        <f>IF(CD7="","",IF(CD7&gt;CF7,"○",IF(CD7&gt;=CF7,"△","●")))</f>
      </c>
      <c r="CH7" s="82"/>
      <c r="CI7" s="83"/>
      <c r="CJ7" s="83"/>
      <c r="CK7" s="83"/>
      <c r="CL7" s="102"/>
      <c r="CM7" s="103"/>
      <c r="CN7" s="104"/>
      <c r="CO7" s="83"/>
      <c r="CP7" s="105"/>
    </row>
    <row r="8" spans="1:94" ht="13.5" customHeight="1">
      <c r="A8" s="5"/>
      <c r="B8" s="18"/>
      <c r="C8" s="19"/>
      <c r="D8" s="19"/>
      <c r="E8" s="20"/>
      <c r="F8" s="21"/>
      <c r="G8" s="22"/>
      <c r="H8" s="22"/>
      <c r="I8" s="36"/>
      <c r="J8" s="21"/>
      <c r="K8" s="22"/>
      <c r="L8" s="22"/>
      <c r="M8" s="36"/>
      <c r="N8" s="21"/>
      <c r="O8" s="22"/>
      <c r="P8" s="22"/>
      <c r="Q8" s="36"/>
      <c r="R8" s="21"/>
      <c r="S8" s="22"/>
      <c r="T8" s="22"/>
      <c r="U8" s="36"/>
      <c r="V8" s="21"/>
      <c r="W8" s="22"/>
      <c r="X8" s="22"/>
      <c r="Y8" s="36"/>
      <c r="Z8" s="21"/>
      <c r="AA8" s="22"/>
      <c r="AB8" s="22"/>
      <c r="AC8" s="36"/>
      <c r="AD8" s="21"/>
      <c r="AE8" s="22"/>
      <c r="AF8" s="22"/>
      <c r="AG8" s="36"/>
      <c r="AH8" s="21"/>
      <c r="AI8" s="22"/>
      <c r="AJ8" s="22"/>
      <c r="AK8" s="36"/>
      <c r="AL8" s="82"/>
      <c r="AM8" s="83"/>
      <c r="AN8" s="83"/>
      <c r="AO8" s="83"/>
      <c r="AP8" s="102"/>
      <c r="AQ8" s="103"/>
      <c r="AR8" s="104"/>
      <c r="AS8" s="83"/>
      <c r="AT8" s="105"/>
      <c r="AW8" s="5"/>
      <c r="AX8" s="18"/>
      <c r="AY8" s="19"/>
      <c r="AZ8" s="19"/>
      <c r="BA8" s="20"/>
      <c r="BB8" s="21"/>
      <c r="BC8" s="22"/>
      <c r="BD8" s="22"/>
      <c r="BE8" s="36"/>
      <c r="BF8" s="21"/>
      <c r="BG8" s="22"/>
      <c r="BH8" s="22"/>
      <c r="BI8" s="36"/>
      <c r="BJ8" s="21"/>
      <c r="BK8" s="22"/>
      <c r="BL8" s="22"/>
      <c r="BM8" s="36"/>
      <c r="BN8" s="21"/>
      <c r="BO8" s="22"/>
      <c r="BP8" s="22"/>
      <c r="BQ8" s="36"/>
      <c r="BR8" s="21"/>
      <c r="BS8" s="22"/>
      <c r="BT8" s="22"/>
      <c r="BU8" s="36"/>
      <c r="BV8" s="21"/>
      <c r="BW8" s="22"/>
      <c r="BX8" s="22"/>
      <c r="BY8" s="36"/>
      <c r="BZ8" s="21"/>
      <c r="CA8" s="22"/>
      <c r="CB8" s="22"/>
      <c r="CC8" s="36"/>
      <c r="CD8" s="21"/>
      <c r="CE8" s="22"/>
      <c r="CF8" s="22"/>
      <c r="CG8" s="36"/>
      <c r="CH8" s="82"/>
      <c r="CI8" s="83"/>
      <c r="CJ8" s="83"/>
      <c r="CK8" s="83"/>
      <c r="CL8" s="102"/>
      <c r="CM8" s="103"/>
      <c r="CN8" s="104"/>
      <c r="CO8" s="83"/>
      <c r="CP8" s="105"/>
    </row>
    <row r="9" spans="1:94" ht="13.5" customHeight="1">
      <c r="A9" s="5"/>
      <c r="B9" s="23"/>
      <c r="C9" s="24"/>
      <c r="D9" s="25"/>
      <c r="E9" s="26">
        <f>IF(B9="","",IF(B9&gt;D9,"○",IF(B9&gt;=D9,"△","●")))</f>
      </c>
      <c r="F9" s="27"/>
      <c r="G9" s="28" t="s">
        <v>182</v>
      </c>
      <c r="H9" s="29"/>
      <c r="I9" s="37">
        <f>IF(F9="","",IF(F9&gt;H9,"○",IF(F9&gt;=H9,"△","●")))</f>
      </c>
      <c r="J9" s="27"/>
      <c r="K9" s="28" t="s">
        <v>182</v>
      </c>
      <c r="L9" s="29"/>
      <c r="M9" s="37">
        <f>IF(J9="","",IF(J9&gt;L9,"○",IF(J9&gt;=L9,"△","●")))</f>
      </c>
      <c r="N9" s="27"/>
      <c r="O9" s="28" t="s">
        <v>182</v>
      </c>
      <c r="P9" s="29"/>
      <c r="Q9" s="37">
        <f>IF(N9="","",IF(N9&gt;P9,"○",IF(N9&gt;=P9,"△","●")))</f>
      </c>
      <c r="R9" s="27"/>
      <c r="S9" s="28" t="s">
        <v>182</v>
      </c>
      <c r="T9" s="29"/>
      <c r="U9" s="37">
        <f>IF(R9="","",IF(R9&gt;T9,"○",IF(R9&gt;=T9,"△","●")))</f>
      </c>
      <c r="V9" s="27"/>
      <c r="W9" s="28" t="s">
        <v>182</v>
      </c>
      <c r="X9" s="29"/>
      <c r="Y9" s="37">
        <f>IF(V9="","",IF(V9&gt;X9,"○",IF(V9&gt;=X9,"△","●")))</f>
      </c>
      <c r="Z9" s="27"/>
      <c r="AA9" s="28" t="s">
        <v>182</v>
      </c>
      <c r="AB9" s="29"/>
      <c r="AC9" s="37">
        <f>IF(Z9="","",IF(Z9&gt;AB9,"○",IF(Z9&gt;=AB9,"△","●")))</f>
      </c>
      <c r="AD9" s="27"/>
      <c r="AE9" s="28" t="s">
        <v>182</v>
      </c>
      <c r="AF9" s="29"/>
      <c r="AG9" s="37">
        <f>IF(AD9="","",IF(AD9&gt;AF9,"○",IF(AD9&gt;=AF9,"△","●")))</f>
      </c>
      <c r="AH9" s="27"/>
      <c r="AI9" s="28" t="s">
        <v>182</v>
      </c>
      <c r="AJ9" s="29"/>
      <c r="AK9" s="37">
        <f>IF(AH9="","",IF(AH9&gt;AJ9,"○",IF(AH9&gt;=AJ9,"△","●")))</f>
      </c>
      <c r="AL9" s="82"/>
      <c r="AM9" s="83"/>
      <c r="AN9" s="83"/>
      <c r="AO9" s="83"/>
      <c r="AP9" s="102"/>
      <c r="AQ9" s="103"/>
      <c r="AR9" s="104"/>
      <c r="AS9" s="83"/>
      <c r="AT9" s="105"/>
      <c r="AW9" s="5"/>
      <c r="AX9" s="23"/>
      <c r="AY9" s="24"/>
      <c r="AZ9" s="25"/>
      <c r="BA9" s="26">
        <f>IF(AX9="","",IF(AX9&gt;AZ9,"○",IF(AX9&gt;=AZ9,"△","●")))</f>
      </c>
      <c r="BB9" s="27"/>
      <c r="BC9" s="28" t="s">
        <v>182</v>
      </c>
      <c r="BD9" s="29"/>
      <c r="BE9" s="37">
        <f>IF(BB9="","",IF(BB9&gt;BD9,"○",IF(BB9&gt;=BD9,"△","●")))</f>
      </c>
      <c r="BF9" s="27"/>
      <c r="BG9" s="28" t="s">
        <v>182</v>
      </c>
      <c r="BH9" s="29"/>
      <c r="BI9" s="37">
        <f>IF(BF9="","",IF(BF9&gt;BH9,"○",IF(BF9&gt;=BH9,"△","●")))</f>
      </c>
      <c r="BJ9" s="27"/>
      <c r="BK9" s="28" t="s">
        <v>182</v>
      </c>
      <c r="BL9" s="29"/>
      <c r="BM9" s="37">
        <f>IF(BJ9="","",IF(BJ9&gt;BL9,"○",IF(BJ9&gt;=BL9,"△","●")))</f>
      </c>
      <c r="BN9" s="27"/>
      <c r="BO9" s="28" t="s">
        <v>182</v>
      </c>
      <c r="BP9" s="29"/>
      <c r="BQ9" s="37">
        <f>IF(BN9="","",IF(BN9&gt;BP9,"○",IF(BN9&gt;=BP9,"△","●")))</f>
      </c>
      <c r="BR9" s="27"/>
      <c r="BS9" s="28" t="s">
        <v>182</v>
      </c>
      <c r="BT9" s="29"/>
      <c r="BU9" s="37">
        <f>IF(BR9="","",IF(BR9&gt;BT9,"○",IF(BR9&gt;=BT9,"△","●")))</f>
      </c>
      <c r="BV9" s="27"/>
      <c r="BW9" s="28" t="s">
        <v>182</v>
      </c>
      <c r="BX9" s="29"/>
      <c r="BY9" s="37">
        <f>IF(BV9="","",IF(BV9&gt;BX9,"○",IF(BV9&gt;=BX9,"△","●")))</f>
      </c>
      <c r="BZ9" s="27"/>
      <c r="CA9" s="28" t="s">
        <v>182</v>
      </c>
      <c r="CB9" s="29"/>
      <c r="CC9" s="37">
        <f>IF(BZ9="","",IF(BZ9&gt;CB9,"○",IF(BZ9&gt;=CB9,"△","●")))</f>
      </c>
      <c r="CD9" s="27"/>
      <c r="CE9" s="28" t="s">
        <v>182</v>
      </c>
      <c r="CF9" s="29"/>
      <c r="CG9" s="37">
        <f>IF(CD9="","",IF(CD9&gt;CF9,"○",IF(CD9&gt;=CF9,"△","●")))</f>
      </c>
      <c r="CH9" s="82"/>
      <c r="CI9" s="83"/>
      <c r="CJ9" s="83"/>
      <c r="CK9" s="83"/>
      <c r="CL9" s="102"/>
      <c r="CM9" s="103"/>
      <c r="CN9" s="104"/>
      <c r="CO9" s="83"/>
      <c r="CP9" s="105"/>
    </row>
    <row r="10" spans="1:94" ht="13.5" customHeight="1">
      <c r="A10" s="3" t="str">
        <f>'リーグ組合せ'!D3</f>
        <v>大和</v>
      </c>
      <c r="B10" s="30">
        <f ca="1">IF(OFFSET($H$8,COLUMN(F6)-COLUMN($H$8),ROW(F6)-ROW($H$8))="","",OFFSET($H$8,COLUMN(F6)-COLUMN($H$8),ROW(F6)-ROW($H$8)))</f>
      </c>
      <c r="C10" s="31"/>
      <c r="D10" s="31"/>
      <c r="E10" s="32"/>
      <c r="F10" s="6"/>
      <c r="G10" s="7"/>
      <c r="H10" s="7"/>
      <c r="I10" s="54"/>
      <c r="J10" s="9"/>
      <c r="K10" s="10"/>
      <c r="L10" s="10"/>
      <c r="M10" s="32"/>
      <c r="N10" s="9"/>
      <c r="O10" s="10"/>
      <c r="P10" s="10"/>
      <c r="Q10" s="32"/>
      <c r="R10" s="9"/>
      <c r="S10" s="10"/>
      <c r="T10" s="10"/>
      <c r="U10" s="32"/>
      <c r="V10" s="9"/>
      <c r="W10" s="10"/>
      <c r="X10" s="10"/>
      <c r="Y10" s="32"/>
      <c r="Z10" s="9"/>
      <c r="AA10" s="10"/>
      <c r="AB10" s="10"/>
      <c r="AC10" s="32"/>
      <c r="AD10" s="9"/>
      <c r="AE10" s="10"/>
      <c r="AF10" s="10"/>
      <c r="AG10" s="32"/>
      <c r="AH10" s="9"/>
      <c r="AI10" s="10"/>
      <c r="AJ10" s="10"/>
      <c r="AK10" s="32"/>
      <c r="AL10" s="82">
        <f>SUM(AM10:AO11)</f>
        <v>0</v>
      </c>
      <c r="AM10" s="83"/>
      <c r="AN10" s="83"/>
      <c r="AO10" s="83"/>
      <c r="AP10" s="102" t="e">
        <f>AH11+AH13+AD11+AD13+Z11+Z13+V13+V11+R13+R11+N13+N11+J13+J11+F13+F11+B13+B11</f>
        <v>#VALUE!</v>
      </c>
      <c r="AQ10" s="103" t="e">
        <f>AJ13+AJ11+AF13+AF11+AB13+AB11+X13+X11+T13+T11+P13+P11+L13+L11+H13+H11+D13+D11</f>
        <v>#VALUE!</v>
      </c>
      <c r="AR10" s="104" t="e">
        <f>AP10-AQ10</f>
        <v>#VALUE!</v>
      </c>
      <c r="AS10" s="83">
        <f>SUM(AM12:AO13)</f>
        <v>0</v>
      </c>
      <c r="AT10" s="105"/>
      <c r="AW10" s="5" t="str">
        <f>'リーグ組合せ'!D35</f>
        <v>武芸川</v>
      </c>
      <c r="AX10" s="30">
        <f ca="1">IF(OFFSET($H$8,COLUMN(BB6)-COLUMN($H$8),ROW(BB6)-ROW($H$8))="","",OFFSET($H$8,COLUMN(BB6)-COLUMN($H$8),ROW(BB6)-ROW($H$8)))</f>
      </c>
      <c r="AY10" s="31"/>
      <c r="AZ10" s="31"/>
      <c r="BA10" s="32"/>
      <c r="BB10" s="6"/>
      <c r="BC10" s="7"/>
      <c r="BD10" s="7"/>
      <c r="BE10" s="54"/>
      <c r="BF10" s="9"/>
      <c r="BG10" s="10"/>
      <c r="BH10" s="10"/>
      <c r="BI10" s="32"/>
      <c r="BJ10" s="9"/>
      <c r="BK10" s="10"/>
      <c r="BL10" s="10"/>
      <c r="BM10" s="32"/>
      <c r="BN10" s="9"/>
      <c r="BO10" s="10"/>
      <c r="BP10" s="10"/>
      <c r="BQ10" s="32"/>
      <c r="BR10" s="9"/>
      <c r="BS10" s="10"/>
      <c r="BT10" s="10"/>
      <c r="BU10" s="32"/>
      <c r="BV10" s="9"/>
      <c r="BW10" s="10"/>
      <c r="BX10" s="10"/>
      <c r="BY10" s="32"/>
      <c r="BZ10" s="9"/>
      <c r="CA10" s="10"/>
      <c r="CB10" s="10"/>
      <c r="CC10" s="32"/>
      <c r="CD10" s="9"/>
      <c r="CE10" s="10"/>
      <c r="CF10" s="10"/>
      <c r="CG10" s="32"/>
      <c r="CH10" s="82">
        <f>SUM(CI10:CK11)</f>
        <v>0</v>
      </c>
      <c r="CI10" s="83"/>
      <c r="CJ10" s="83"/>
      <c r="CK10" s="83"/>
      <c r="CL10" s="102" t="e">
        <f>CD11+CD13+BZ11+BZ13+BV11+BV13+BR13+BR11+BN13+BN11+BJ13+BJ11+BF13+BF11+BB13+BB11+AX13+AX11</f>
        <v>#VALUE!</v>
      </c>
      <c r="CM10" s="103" t="e">
        <f>CF13+CF11+CB13+CB11+BX13+BX11+BT13+BT11+BP13+BP11+BL13+BL11+BH13+BH11+BD13+BD11+AZ13+AZ11</f>
        <v>#VALUE!</v>
      </c>
      <c r="CN10" s="104" t="e">
        <f>CL10-CM10</f>
        <v>#VALUE!</v>
      </c>
      <c r="CO10" s="83">
        <f>SUM(CI12:CK13)</f>
        <v>0</v>
      </c>
      <c r="CP10" s="105"/>
    </row>
    <row r="11" spans="1:94" ht="13.5" customHeight="1">
      <c r="A11" s="5"/>
      <c r="B11" s="33">
        <f ca="1">IF(OFFSET($J$9,COLUMN($J$9)-COLUMN($J$9),ROW(H7)-ROW($J$9))="","",OFFSET($J$9,COLUMN($J$9)-COLUMN($J$9),ROW(H7)-ROW($J$9)))</f>
      </c>
      <c r="C11" s="16" t="s">
        <v>182</v>
      </c>
      <c r="D11" s="34">
        <f ca="1">IF(OFFSET($H$9,COLUMN(F7)-COLUMN($H$9),ROW(F7)-ROW($H$9))="","",OFFSET($H$9,COLUMN(F7)-COLUMN($H$9),ROW(F7)-ROW($H$9)))</f>
      </c>
      <c r="E11" s="35">
        <f>IF(B11="","",IF(B11&gt;D11,"○",IF(B11&gt;=D11,"△","●")))</f>
      </c>
      <c r="F11" s="11"/>
      <c r="G11" s="12"/>
      <c r="H11" s="13"/>
      <c r="I11" s="14">
        <f>IF(F11="","",IF(F11&gt;H11,"○",IF(F11&gt;=H11,"△","●")))</f>
      </c>
      <c r="J11" s="15"/>
      <c r="K11" s="16" t="s">
        <v>182</v>
      </c>
      <c r="L11" s="17"/>
      <c r="M11" s="44">
        <f>IF(J11="","",IF(J11&gt;L11,"○",IF(J11&gt;=L11,"△","●")))</f>
      </c>
      <c r="N11" s="15"/>
      <c r="O11" s="16" t="s">
        <v>182</v>
      </c>
      <c r="P11" s="17"/>
      <c r="Q11" s="44">
        <f>IF(N11="","",IF(N11&gt;P11,"○",IF(N11&gt;=P11,"△","●")))</f>
      </c>
      <c r="R11" s="15"/>
      <c r="S11" s="16" t="s">
        <v>182</v>
      </c>
      <c r="T11" s="17"/>
      <c r="U11" s="44">
        <f>IF(R11="","",IF(R11&gt;T11,"○",IF(R11&gt;=T11,"△","●")))</f>
      </c>
      <c r="V11" s="15"/>
      <c r="W11" s="16" t="s">
        <v>182</v>
      </c>
      <c r="X11" s="17"/>
      <c r="Y11" s="44">
        <f>IF(V11="","",IF(V11&gt;X11,"○",IF(V11&gt;=X11,"△","●")))</f>
      </c>
      <c r="Z11" s="15"/>
      <c r="AA11" s="16" t="s">
        <v>182</v>
      </c>
      <c r="AB11" s="17"/>
      <c r="AC11" s="44">
        <f>IF(Z11="","",IF(Z11&gt;AB11,"○",IF(Z11&gt;=AB11,"△","●")))</f>
      </c>
      <c r="AD11" s="15"/>
      <c r="AE11" s="16" t="s">
        <v>182</v>
      </c>
      <c r="AF11" s="17"/>
      <c r="AG11" s="44">
        <f>IF(AD11="","",IF(AD11&gt;AF11,"○",IF(AD11&gt;=AF11,"△","●")))</f>
      </c>
      <c r="AH11" s="15"/>
      <c r="AI11" s="16" t="s">
        <v>182</v>
      </c>
      <c r="AJ11" s="17"/>
      <c r="AK11" s="44">
        <f>IF(AH11="","",IF(AH11&gt;AJ11,"○",IF(AH11&gt;=AJ11,"△","●")))</f>
      </c>
      <c r="AL11" s="82"/>
      <c r="AM11" s="83"/>
      <c r="AN11" s="83"/>
      <c r="AO11" s="83"/>
      <c r="AP11" s="102"/>
      <c r="AQ11" s="103"/>
      <c r="AR11" s="104"/>
      <c r="AS11" s="83"/>
      <c r="AT11" s="105"/>
      <c r="AW11" s="5"/>
      <c r="AX11" s="33">
        <f ca="1">IF(OFFSET($J$9,COLUMN($J$9)-COLUMN($J$9),ROW(BD7)-ROW($J$9))="","",OFFSET($J$9,COLUMN($J$9)-COLUMN($J$9),ROW(BD7)-ROW($J$9)))</f>
      </c>
      <c r="AY11" s="16" t="s">
        <v>182</v>
      </c>
      <c r="AZ11" s="34">
        <f ca="1">IF(OFFSET($H$9,COLUMN(BB7)-COLUMN($H$9),ROW(BB7)-ROW($H$9))="","",OFFSET($H$9,COLUMN(BB7)-COLUMN($H$9),ROW(BB7)-ROW($H$9)))</f>
      </c>
      <c r="BA11" s="35">
        <f>IF(AX11="","",IF(AX11&gt;AZ11,"○",IF(AX11&gt;=AZ11,"△","●")))</f>
      </c>
      <c r="BB11" s="11"/>
      <c r="BC11" s="12"/>
      <c r="BD11" s="13"/>
      <c r="BE11" s="14">
        <f>IF(BB11="","",IF(BB11&gt;BD11,"○",IF(BB11&gt;=BD11,"△","●")))</f>
      </c>
      <c r="BF11" s="15"/>
      <c r="BG11" s="16" t="s">
        <v>182</v>
      </c>
      <c r="BH11" s="17"/>
      <c r="BI11" s="44">
        <f>IF(BF11="","",IF(BF11&gt;BH11,"○",IF(BF11&gt;=BH11,"△","●")))</f>
      </c>
      <c r="BJ11" s="15"/>
      <c r="BK11" s="16" t="s">
        <v>182</v>
      </c>
      <c r="BL11" s="17"/>
      <c r="BM11" s="44">
        <f>IF(BJ11="","",IF(BJ11&gt;BL11,"○",IF(BJ11&gt;=BL11,"△","●")))</f>
      </c>
      <c r="BN11" s="15"/>
      <c r="BO11" s="16" t="s">
        <v>182</v>
      </c>
      <c r="BP11" s="17"/>
      <c r="BQ11" s="44">
        <f>IF(BN11="","",IF(BN11&gt;BP11,"○",IF(BN11&gt;=BP11,"△","●")))</f>
      </c>
      <c r="BR11" s="15"/>
      <c r="BS11" s="16" t="s">
        <v>182</v>
      </c>
      <c r="BT11" s="17"/>
      <c r="BU11" s="44">
        <f>IF(BR11="","",IF(BR11&gt;BT11,"○",IF(BR11&gt;=BT11,"△","●")))</f>
      </c>
      <c r="BV11" s="15"/>
      <c r="BW11" s="16" t="s">
        <v>182</v>
      </c>
      <c r="BX11" s="17"/>
      <c r="BY11" s="44">
        <f>IF(BV11="","",IF(BV11&gt;BX11,"○",IF(BV11&gt;=BX11,"△","●")))</f>
      </c>
      <c r="BZ11" s="15"/>
      <c r="CA11" s="16" t="s">
        <v>182</v>
      </c>
      <c r="CB11" s="17"/>
      <c r="CC11" s="44">
        <f>IF(BZ11="","",IF(BZ11&gt;CB11,"○",IF(BZ11&gt;=CB11,"△","●")))</f>
      </c>
      <c r="CD11" s="15"/>
      <c r="CE11" s="16" t="s">
        <v>182</v>
      </c>
      <c r="CF11" s="17"/>
      <c r="CG11" s="44">
        <f>IF(CD11="","",IF(CD11&gt;CF11,"○",IF(CD11&gt;=CF11,"△","●")))</f>
      </c>
      <c r="CH11" s="82"/>
      <c r="CI11" s="83"/>
      <c r="CJ11" s="83"/>
      <c r="CK11" s="83"/>
      <c r="CL11" s="102"/>
      <c r="CM11" s="103"/>
      <c r="CN11" s="104"/>
      <c r="CO11" s="83"/>
      <c r="CP11" s="105"/>
    </row>
    <row r="12" spans="1:94" ht="13.5" customHeight="1">
      <c r="A12" s="5"/>
      <c r="B12" s="21">
        <f ca="1">IF(OFFSET($H$10,COLUMN(F8)-COLUMN($H$10),ROW(F8)-ROW($H$10))="","",OFFSET($H$10,COLUMN(F8)-COLUMN($H$10),ROW(F8)-ROW($H$10)))</f>
      </c>
      <c r="C12" s="22"/>
      <c r="D12" s="22"/>
      <c r="E12" s="36"/>
      <c r="F12" s="18"/>
      <c r="G12" s="19"/>
      <c r="H12" s="19"/>
      <c r="I12" s="20"/>
      <c r="J12" s="21"/>
      <c r="K12" s="22"/>
      <c r="L12" s="22"/>
      <c r="M12" s="36"/>
      <c r="N12" s="21"/>
      <c r="O12" s="22"/>
      <c r="P12" s="22"/>
      <c r="Q12" s="36"/>
      <c r="R12" s="21"/>
      <c r="S12" s="22"/>
      <c r="T12" s="22"/>
      <c r="U12" s="36"/>
      <c r="V12" s="21"/>
      <c r="W12" s="22"/>
      <c r="X12" s="22"/>
      <c r="Y12" s="36"/>
      <c r="Z12" s="21"/>
      <c r="AA12" s="22"/>
      <c r="AB12" s="22"/>
      <c r="AC12" s="36"/>
      <c r="AD12" s="21"/>
      <c r="AE12" s="22"/>
      <c r="AF12" s="22"/>
      <c r="AG12" s="36"/>
      <c r="AH12" s="21"/>
      <c r="AI12" s="22"/>
      <c r="AJ12" s="22"/>
      <c r="AK12" s="36"/>
      <c r="AL12" s="82"/>
      <c r="AM12" s="83"/>
      <c r="AN12" s="83"/>
      <c r="AO12" s="83"/>
      <c r="AP12" s="102"/>
      <c r="AQ12" s="103"/>
      <c r="AR12" s="104"/>
      <c r="AS12" s="83"/>
      <c r="AT12" s="105"/>
      <c r="AW12" s="5"/>
      <c r="AX12" s="21">
        <f ca="1">IF(OFFSET($H$10,COLUMN(BB8)-COLUMN($H$10),ROW(BB8)-ROW($H$10))="","",OFFSET($H$10,COLUMN(BB8)-COLUMN($H$10),ROW(BB8)-ROW($H$10)))</f>
      </c>
      <c r="AY12" s="22"/>
      <c r="AZ12" s="22"/>
      <c r="BA12" s="36"/>
      <c r="BB12" s="18"/>
      <c r="BC12" s="19"/>
      <c r="BD12" s="19"/>
      <c r="BE12" s="20"/>
      <c r="BF12" s="21"/>
      <c r="BG12" s="22"/>
      <c r="BH12" s="22"/>
      <c r="BI12" s="36"/>
      <c r="BJ12" s="21"/>
      <c r="BK12" s="22"/>
      <c r="BL12" s="22"/>
      <c r="BM12" s="36"/>
      <c r="BN12" s="21"/>
      <c r="BO12" s="22"/>
      <c r="BP12" s="22"/>
      <c r="BQ12" s="36"/>
      <c r="BR12" s="21"/>
      <c r="BS12" s="22"/>
      <c r="BT12" s="22"/>
      <c r="BU12" s="36"/>
      <c r="BV12" s="21"/>
      <c r="BW12" s="22"/>
      <c r="BX12" s="22"/>
      <c r="BY12" s="36"/>
      <c r="BZ12" s="21"/>
      <c r="CA12" s="22"/>
      <c r="CB12" s="22"/>
      <c r="CC12" s="36"/>
      <c r="CD12" s="21"/>
      <c r="CE12" s="22"/>
      <c r="CF12" s="22"/>
      <c r="CG12" s="36"/>
      <c r="CH12" s="82"/>
      <c r="CI12" s="83"/>
      <c r="CJ12" s="83"/>
      <c r="CK12" s="83"/>
      <c r="CL12" s="102"/>
      <c r="CM12" s="103"/>
      <c r="CN12" s="104"/>
      <c r="CO12" s="83"/>
      <c r="CP12" s="105"/>
    </row>
    <row r="13" spans="1:94" ht="13.5" customHeight="1">
      <c r="A13" s="4"/>
      <c r="B13" s="33">
        <f ca="1">IF(OFFSET($J$11,COLUMN($J$11)-COLUMN($J$11),ROW(H9)-ROW($J$11))="","",OFFSET($J$11,COLUMN($J$11)-COLUMN($J$11),ROW(H9)-ROW($J$11)))</f>
      </c>
      <c r="C13" s="16" t="s">
        <v>182</v>
      </c>
      <c r="D13" s="34">
        <f ca="1">IF(OFFSET($H$11,COLUMN(F9)-COLUMN($H$11),ROW(F9)-ROW($H$11))="","",OFFSET($H$11,COLUMN(F9)-COLUMN($H$11),ROW(F9)-ROW($H$11)))</f>
      </c>
      <c r="E13" s="37">
        <f>IF(B13="","",IF(B13&gt;D13,"○",IF(B13&gt;=D13,"△","●")))</f>
      </c>
      <c r="F13" s="23"/>
      <c r="G13" s="24"/>
      <c r="H13" s="25"/>
      <c r="I13" s="26">
        <f>IF(F13="","",IF(F13&gt;H13,"○",IF(F13&gt;=H13,"△","●")))</f>
      </c>
      <c r="J13" s="27"/>
      <c r="K13" s="28" t="s">
        <v>182</v>
      </c>
      <c r="L13" s="29"/>
      <c r="M13" s="37">
        <f>IF(J13="","",IF(J13&gt;L13,"○",IF(J13&gt;=L13,"△","●")))</f>
      </c>
      <c r="N13" s="27"/>
      <c r="O13" s="28" t="s">
        <v>182</v>
      </c>
      <c r="P13" s="29"/>
      <c r="Q13" s="37">
        <f>IF(N13="","",IF(N13&gt;P13,"○",IF(N13&gt;=P13,"△","●")))</f>
      </c>
      <c r="R13" s="27"/>
      <c r="S13" s="28" t="s">
        <v>182</v>
      </c>
      <c r="T13" s="29"/>
      <c r="U13" s="37">
        <f>IF(R13="","",IF(R13&gt;T13,"○",IF(R13&gt;=T13,"△","●")))</f>
      </c>
      <c r="V13" s="27"/>
      <c r="W13" s="28" t="s">
        <v>182</v>
      </c>
      <c r="X13" s="29"/>
      <c r="Y13" s="37">
        <f>IF(V13="","",IF(V13&gt;X13,"○",IF(V13&gt;=X13,"△","●")))</f>
      </c>
      <c r="Z13" s="27"/>
      <c r="AA13" s="28" t="s">
        <v>182</v>
      </c>
      <c r="AB13" s="29"/>
      <c r="AC13" s="37">
        <f>IF(Z13="","",IF(Z13&gt;AB13,"○",IF(Z13&gt;=AB13,"△","●")))</f>
      </c>
      <c r="AD13" s="27"/>
      <c r="AE13" s="28" t="s">
        <v>182</v>
      </c>
      <c r="AF13" s="29"/>
      <c r="AG13" s="37">
        <f>IF(AD13="","",IF(AD13&gt;AF13,"○",IF(AD13&gt;=AF13,"△","●")))</f>
      </c>
      <c r="AH13" s="27"/>
      <c r="AI13" s="28" t="s">
        <v>182</v>
      </c>
      <c r="AJ13" s="29"/>
      <c r="AK13" s="37">
        <f>IF(AH13="","",IF(AH13&gt;AJ13,"○",IF(AH13&gt;=AJ13,"△","●")))</f>
      </c>
      <c r="AL13" s="82"/>
      <c r="AM13" s="83"/>
      <c r="AN13" s="83"/>
      <c r="AO13" s="83"/>
      <c r="AP13" s="102"/>
      <c r="AQ13" s="103"/>
      <c r="AR13" s="104"/>
      <c r="AS13" s="83"/>
      <c r="AT13" s="105"/>
      <c r="AW13" s="5"/>
      <c r="AX13" s="33">
        <f ca="1">IF(OFFSET($J$11,COLUMN($J$11)-COLUMN($J$11),ROW(BD9)-ROW($J$11))="","",OFFSET($J$11,COLUMN($J$11)-COLUMN($J$11),ROW(BD9)-ROW($J$11)))</f>
      </c>
      <c r="AY13" s="16" t="s">
        <v>182</v>
      </c>
      <c r="AZ13" s="34">
        <f ca="1">IF(OFFSET($H$11,COLUMN(BB9)-COLUMN($H$11),ROW(BB9)-ROW($H$11))="","",OFFSET($H$11,COLUMN(BB9)-COLUMN($H$11),ROW(BB9)-ROW($H$11)))</f>
      </c>
      <c r="BA13" s="37">
        <f>IF(AX13="","",IF(AX13&gt;AZ13,"○",IF(AX13&gt;=AZ13,"△","●")))</f>
      </c>
      <c r="BB13" s="23"/>
      <c r="BC13" s="24"/>
      <c r="BD13" s="25"/>
      <c r="BE13" s="26">
        <f>IF(BB13="","",IF(BB13&gt;BD13,"○",IF(BB13&gt;=BD13,"△","●")))</f>
      </c>
      <c r="BF13" s="27"/>
      <c r="BG13" s="28" t="s">
        <v>182</v>
      </c>
      <c r="BH13" s="29"/>
      <c r="BI13" s="37">
        <f>IF(BF13="","",IF(BF13&gt;BH13,"○",IF(BF13&gt;=BH13,"△","●")))</f>
      </c>
      <c r="BJ13" s="27"/>
      <c r="BK13" s="28" t="s">
        <v>182</v>
      </c>
      <c r="BL13" s="29"/>
      <c r="BM13" s="37">
        <f>IF(BJ13="","",IF(BJ13&gt;BL13,"○",IF(BJ13&gt;=BL13,"△","●")))</f>
      </c>
      <c r="BN13" s="27"/>
      <c r="BO13" s="28" t="s">
        <v>182</v>
      </c>
      <c r="BP13" s="29"/>
      <c r="BQ13" s="37">
        <f>IF(BN13="","",IF(BN13&gt;BP13,"○",IF(BN13&gt;=BP13,"△","●")))</f>
      </c>
      <c r="BR13" s="27"/>
      <c r="BS13" s="28" t="s">
        <v>182</v>
      </c>
      <c r="BT13" s="29"/>
      <c r="BU13" s="37">
        <f>IF(BR13="","",IF(BR13&gt;BT13,"○",IF(BR13&gt;=BT13,"△","●")))</f>
      </c>
      <c r="BV13" s="27"/>
      <c r="BW13" s="28" t="s">
        <v>182</v>
      </c>
      <c r="BX13" s="29"/>
      <c r="BY13" s="37">
        <f>IF(BV13="","",IF(BV13&gt;BX13,"○",IF(BV13&gt;=BX13,"△","●")))</f>
      </c>
      <c r="BZ13" s="27"/>
      <c r="CA13" s="28" t="s">
        <v>182</v>
      </c>
      <c r="CB13" s="29"/>
      <c r="CC13" s="37">
        <f>IF(BZ13="","",IF(BZ13&gt;CB13,"○",IF(BZ13&gt;=CB13,"△","●")))</f>
      </c>
      <c r="CD13" s="27"/>
      <c r="CE13" s="28" t="s">
        <v>182</v>
      </c>
      <c r="CF13" s="29"/>
      <c r="CG13" s="37">
        <f>IF(CD13="","",IF(CD13&gt;CF13,"○",IF(CD13&gt;=CF13,"△","●")))</f>
      </c>
      <c r="CH13" s="82"/>
      <c r="CI13" s="83"/>
      <c r="CJ13" s="83"/>
      <c r="CK13" s="83"/>
      <c r="CL13" s="102"/>
      <c r="CM13" s="103"/>
      <c r="CN13" s="104"/>
      <c r="CO13" s="83"/>
      <c r="CP13" s="105"/>
    </row>
    <row r="14" spans="1:94" ht="13.5" customHeight="1">
      <c r="A14" s="38" t="str">
        <f>'リーグ組合せ'!D4</f>
        <v>御嵩</v>
      </c>
      <c r="B14" s="30">
        <f ca="1">IF(OFFSET($H$8,COLUMN(F10)-COLUMN($H$8),ROW(F10)-ROW($H$8))="","",OFFSET($H$8,COLUMN(F10)-COLUMN($H$8),ROW(F10)-ROW($H$8)))</f>
      </c>
      <c r="C14" s="31"/>
      <c r="D14" s="31"/>
      <c r="E14" s="32"/>
      <c r="F14" s="39">
        <f ca="1">IF(OFFSET($L$12,COLUMN(J10)-COLUMN($L$12),ROW(J10)-ROW($L$12))="","",OFFSET($L$12,COLUMN(J10)-COLUMN($L$12),ROW(J10)-ROW($L$12)))</f>
      </c>
      <c r="G14" s="40"/>
      <c r="H14" s="40"/>
      <c r="I14" s="47"/>
      <c r="J14" s="55"/>
      <c r="K14" s="56"/>
      <c r="L14" s="56"/>
      <c r="M14" s="54"/>
      <c r="N14" s="57"/>
      <c r="O14" s="58"/>
      <c r="P14" s="58"/>
      <c r="Q14" s="32"/>
      <c r="R14" s="57"/>
      <c r="S14" s="58"/>
      <c r="T14" s="58"/>
      <c r="U14" s="32"/>
      <c r="V14" s="57"/>
      <c r="W14" s="58"/>
      <c r="X14" s="58"/>
      <c r="Y14" s="32"/>
      <c r="Z14" s="57"/>
      <c r="AA14" s="58"/>
      <c r="AB14" s="58"/>
      <c r="AC14" s="32"/>
      <c r="AD14" s="57"/>
      <c r="AE14" s="58"/>
      <c r="AF14" s="58"/>
      <c r="AG14" s="32"/>
      <c r="AH14" s="57"/>
      <c r="AI14" s="58"/>
      <c r="AJ14" s="58"/>
      <c r="AK14" s="32"/>
      <c r="AL14" s="82">
        <f>SUM(AM14:AO15)</f>
        <v>0</v>
      </c>
      <c r="AM14" s="83"/>
      <c r="AN14" s="83"/>
      <c r="AO14" s="83"/>
      <c r="AP14" s="102" t="e">
        <f>AH15+AH17+AD15+AD17+Z15+Z17+V17+V15+R17+R15+N17+N15+J17+J15+F17+F15+B17+B15</f>
        <v>#VALUE!</v>
      </c>
      <c r="AQ14" s="103" t="e">
        <f>AJ17+AJ15+AF17+AF15+AB17+AB15+X17+X15+T17+T15+P17+P15+L17+L15+H17+H15+D17+D15</f>
        <v>#VALUE!</v>
      </c>
      <c r="AR14" s="104" t="e">
        <f>AP14-AQ14</f>
        <v>#VALUE!</v>
      </c>
      <c r="AS14" s="83">
        <f>SUM(AM16:AO17)</f>
        <v>0</v>
      </c>
      <c r="AT14" s="106"/>
      <c r="AW14" s="5" t="str">
        <f>'リーグ組合せ'!D36</f>
        <v>山手</v>
      </c>
      <c r="AX14" s="30">
        <f ca="1">IF(OFFSET($H$8,COLUMN(BB10)-COLUMN($H$8),ROW(BB10)-ROW($H$8))="","",OFFSET($H$8,COLUMN(BB10)-COLUMN($H$8),ROW(BB10)-ROW($H$8)))</f>
      </c>
      <c r="AY14" s="31"/>
      <c r="AZ14" s="31"/>
      <c r="BA14" s="32"/>
      <c r="BB14" s="39">
        <f ca="1">IF(OFFSET($L$12,COLUMN(BF10)-COLUMN($L$12),ROW(BF10)-ROW($L$12))="","",OFFSET($L$12,COLUMN(BF10)-COLUMN($L$12),ROW(BF10)-ROW($L$12)))</f>
      </c>
      <c r="BC14" s="40"/>
      <c r="BD14" s="40"/>
      <c r="BE14" s="47"/>
      <c r="BF14" s="55"/>
      <c r="BG14" s="56"/>
      <c r="BH14" s="56"/>
      <c r="BI14" s="54"/>
      <c r="BJ14" s="57"/>
      <c r="BK14" s="58"/>
      <c r="BL14" s="58"/>
      <c r="BM14" s="32"/>
      <c r="BN14" s="57"/>
      <c r="BO14" s="58"/>
      <c r="BP14" s="58"/>
      <c r="BQ14" s="32"/>
      <c r="BR14" s="57"/>
      <c r="BS14" s="58"/>
      <c r="BT14" s="58"/>
      <c r="BU14" s="32"/>
      <c r="BV14" s="57"/>
      <c r="BW14" s="58"/>
      <c r="BX14" s="58"/>
      <c r="BY14" s="32"/>
      <c r="BZ14" s="57"/>
      <c r="CA14" s="58"/>
      <c r="CB14" s="58"/>
      <c r="CC14" s="32"/>
      <c r="CD14" s="57"/>
      <c r="CE14" s="58"/>
      <c r="CF14" s="58"/>
      <c r="CG14" s="32"/>
      <c r="CH14" s="82">
        <f>SUM(CI14:CK15)</f>
        <v>0</v>
      </c>
      <c r="CI14" s="83"/>
      <c r="CJ14" s="83"/>
      <c r="CK14" s="83"/>
      <c r="CL14" s="102" t="e">
        <f>CD15+CD17+BZ15+BZ17+BV15+BV17+BR17+BR15+BN17+BN15+BJ17+BJ15+BF17+BF15+BB17+BB15+AX17+AX15</f>
        <v>#VALUE!</v>
      </c>
      <c r="CM14" s="103" t="e">
        <f>CF17+CF15+CB17+CB15+BX17+BX15+BT17+BT15+BP17+BP15+BL17+BL15+BH17+BH15+BD17+BD15+AZ17+AZ15</f>
        <v>#VALUE!</v>
      </c>
      <c r="CN14" s="104" t="e">
        <f>CL14-CM14</f>
        <v>#VALUE!</v>
      </c>
      <c r="CO14" s="83">
        <f>SUM(CI16:CK17)</f>
        <v>0</v>
      </c>
      <c r="CP14" s="106"/>
    </row>
    <row r="15" spans="1:94" ht="13.5" customHeight="1">
      <c r="A15" s="38"/>
      <c r="B15" s="33">
        <f ca="1">IF(OFFSET($J$9,COLUMN($J$9)-COLUMN($J$9),ROW(H11)-ROW($J$9))="","",OFFSET($J$9,COLUMN($J$9)-COLUMN($J$9),ROW(H11)-ROW($J$9)))</f>
      </c>
      <c r="C15" s="16" t="s">
        <v>182</v>
      </c>
      <c r="D15" s="34">
        <f ca="1">IF(OFFSET($H$9,COLUMN(F11)-COLUMN($H$9),ROW(F11)-ROW($H$9))="","",OFFSET($H$9,COLUMN(F11)-COLUMN($H$9),ROW(F11)-ROW($H$9)))</f>
      </c>
      <c r="E15" s="35">
        <f>IF(B15="","",IF(B15&gt;D15,"○",IF(B15&gt;=D15,"△","●")))</f>
      </c>
      <c r="F15" s="33">
        <f ca="1">IF(OFFSET($N$13,COLUMN($N$13)-COLUMN($N$13),ROW(L11)-ROW($N$13))="","",OFFSET($N$13,COLUMN($N$13)-COLUMN($N$13),ROW(L11)-ROW($N$13)))</f>
      </c>
      <c r="G15" s="16" t="s">
        <v>182</v>
      </c>
      <c r="H15" s="34">
        <f ca="1">IF(OFFSET($L$13,COLUMN(J11)-COLUMN($L$13),ROW(J11)-ROW($L$13))="","",OFFSET($L$13,COLUMN(J11)-COLUMN($L$13),ROW(J11)-ROW($L$13)))</f>
      </c>
      <c r="I15" s="44">
        <f>IF(F15="","",IF(F15&gt;H15,"○",IF(F15&gt;=H15,"△","●")))</f>
      </c>
      <c r="J15" s="11"/>
      <c r="K15" s="12"/>
      <c r="L15" s="13"/>
      <c r="M15" s="14">
        <f>IF(J15="","",IF(J15&gt;L15,"○",IF(J15&gt;=L15,"△","●")))</f>
      </c>
      <c r="N15" s="15"/>
      <c r="O15" s="16" t="s">
        <v>182</v>
      </c>
      <c r="P15" s="17"/>
      <c r="Q15" s="44">
        <f>IF(N15="","",IF(N15&gt;P15,"○",IF(N15&gt;=P15,"△","●")))</f>
      </c>
      <c r="R15" s="15"/>
      <c r="S15" s="16" t="s">
        <v>182</v>
      </c>
      <c r="T15" s="17"/>
      <c r="U15" s="44">
        <f>IF(R15="","",IF(R15&gt;T15,"○",IF(R15&gt;=T15,"△","●")))</f>
      </c>
      <c r="V15" s="15"/>
      <c r="W15" s="16" t="s">
        <v>182</v>
      </c>
      <c r="X15" s="17"/>
      <c r="Y15" s="44">
        <f>IF(V15="","",IF(V15&gt;X15,"○",IF(V15&gt;=X15,"△","●")))</f>
      </c>
      <c r="Z15" s="15"/>
      <c r="AA15" s="16" t="s">
        <v>182</v>
      </c>
      <c r="AB15" s="17"/>
      <c r="AC15" s="44">
        <f>IF(Z15="","",IF(Z15&gt;AB15,"○",IF(Z15&gt;=AB15,"△","●")))</f>
      </c>
      <c r="AD15" s="15"/>
      <c r="AE15" s="16" t="s">
        <v>182</v>
      </c>
      <c r="AF15" s="17"/>
      <c r="AG15" s="44">
        <f>IF(AD15="","",IF(AD15&gt;AF15,"○",IF(AD15&gt;=AF15,"△","●")))</f>
      </c>
      <c r="AH15" s="15"/>
      <c r="AI15" s="16" t="s">
        <v>182</v>
      </c>
      <c r="AJ15" s="17"/>
      <c r="AK15" s="44">
        <f>IF(AH15="","",IF(AH15&gt;AJ15,"○",IF(AH15&gt;=AJ15,"△","●")))</f>
      </c>
      <c r="AL15" s="82"/>
      <c r="AM15" s="83"/>
      <c r="AN15" s="83"/>
      <c r="AO15" s="83"/>
      <c r="AP15" s="102"/>
      <c r="AQ15" s="103"/>
      <c r="AR15" s="104"/>
      <c r="AS15" s="83"/>
      <c r="AT15" s="107"/>
      <c r="AW15" s="5"/>
      <c r="AX15" s="33">
        <f ca="1">IF(OFFSET($J$9,COLUMN($J$9)-COLUMN($J$9),ROW(BD11)-ROW($J$9))="","",OFFSET($J$9,COLUMN($J$9)-COLUMN($J$9),ROW(BD11)-ROW($J$9)))</f>
      </c>
      <c r="AY15" s="16" t="s">
        <v>182</v>
      </c>
      <c r="AZ15" s="34">
        <f ca="1">IF(OFFSET($H$9,COLUMN(BB11)-COLUMN($H$9),ROW(BB11)-ROW($H$9))="","",OFFSET($H$9,COLUMN(BB11)-COLUMN($H$9),ROW(BB11)-ROW($H$9)))</f>
      </c>
      <c r="BA15" s="35">
        <f>IF(AX15="","",IF(AX15&gt;AZ15,"○",IF(AX15&gt;=AZ15,"△","●")))</f>
      </c>
      <c r="BB15" s="33">
        <f ca="1">IF(OFFSET($N$13,COLUMN($N$13)-COLUMN($N$13),ROW(BH11)-ROW($N$13))="","",OFFSET($N$13,COLUMN($N$13)-COLUMN($N$13),ROW(BH11)-ROW($N$13)))</f>
      </c>
      <c r="BC15" s="16" t="s">
        <v>182</v>
      </c>
      <c r="BD15" s="34">
        <f ca="1">IF(OFFSET($L$13,COLUMN(BF11)-COLUMN($L$13),ROW(BF11)-ROW($L$13))="","",OFFSET($L$13,COLUMN(BF11)-COLUMN($L$13),ROW(BF11)-ROW($L$13)))</f>
      </c>
      <c r="BE15" s="44">
        <f>IF(BB15="","",IF(BB15&gt;BD15,"○",IF(BB15&gt;=BD15,"△","●")))</f>
      </c>
      <c r="BF15" s="11"/>
      <c r="BG15" s="12"/>
      <c r="BH15" s="13"/>
      <c r="BI15" s="14">
        <f>IF(BF15="","",IF(BF15&gt;BH15,"○",IF(BF15&gt;=BH15,"△","●")))</f>
      </c>
      <c r="BJ15" s="15"/>
      <c r="BK15" s="16" t="s">
        <v>182</v>
      </c>
      <c r="BL15" s="17"/>
      <c r="BM15" s="44">
        <f>IF(BJ15="","",IF(BJ15&gt;BL15,"○",IF(BJ15&gt;=BL15,"△","●")))</f>
      </c>
      <c r="BN15" s="15"/>
      <c r="BO15" s="16" t="s">
        <v>182</v>
      </c>
      <c r="BP15" s="17"/>
      <c r="BQ15" s="44">
        <f>IF(BN15="","",IF(BN15&gt;BP15,"○",IF(BN15&gt;=BP15,"△","●")))</f>
      </c>
      <c r="BR15" s="15"/>
      <c r="BS15" s="16" t="s">
        <v>182</v>
      </c>
      <c r="BT15" s="17"/>
      <c r="BU15" s="44">
        <f>IF(BR15="","",IF(BR15&gt;BT15,"○",IF(BR15&gt;=BT15,"△","●")))</f>
      </c>
      <c r="BV15" s="15"/>
      <c r="BW15" s="16" t="s">
        <v>182</v>
      </c>
      <c r="BX15" s="17"/>
      <c r="BY15" s="44">
        <f>IF(BV15="","",IF(BV15&gt;BX15,"○",IF(BV15&gt;=BX15,"△","●")))</f>
      </c>
      <c r="BZ15" s="15"/>
      <c r="CA15" s="16" t="s">
        <v>182</v>
      </c>
      <c r="CB15" s="17"/>
      <c r="CC15" s="44">
        <f>IF(BZ15="","",IF(BZ15&gt;CB15,"○",IF(BZ15&gt;=CB15,"△","●")))</f>
      </c>
      <c r="CD15" s="15"/>
      <c r="CE15" s="16" t="s">
        <v>182</v>
      </c>
      <c r="CF15" s="17"/>
      <c r="CG15" s="44">
        <f>IF(CD15="","",IF(CD15&gt;CF15,"○",IF(CD15&gt;=CF15,"△","●")))</f>
      </c>
      <c r="CH15" s="82"/>
      <c r="CI15" s="83"/>
      <c r="CJ15" s="83"/>
      <c r="CK15" s="83"/>
      <c r="CL15" s="102"/>
      <c r="CM15" s="103"/>
      <c r="CN15" s="104"/>
      <c r="CO15" s="83"/>
      <c r="CP15" s="107"/>
    </row>
    <row r="16" spans="1:94" ht="13.5" customHeight="1">
      <c r="A16" s="38"/>
      <c r="B16" s="21">
        <f ca="1">IF(OFFSET($H$10,COLUMN(F12)-COLUMN($H$10),ROW(F12)-ROW($H$10))="","",OFFSET($H$10,COLUMN(F12)-COLUMN($H$10),ROW(F12)-ROW($H$10)))</f>
      </c>
      <c r="C16" s="22"/>
      <c r="D16" s="22"/>
      <c r="E16" s="36"/>
      <c r="F16" s="41">
        <f ca="1">IF(OFFSET($L$14,COLUMN(J12)-COLUMN($L$14),ROW(J12)-ROW($L$14))="","",OFFSET($L$14,COLUMN(J12)-COLUMN($L$14),ROW(J12)-ROW($L$14)))</f>
      </c>
      <c r="G16" s="42"/>
      <c r="H16" s="43"/>
      <c r="I16" s="36"/>
      <c r="J16" s="18"/>
      <c r="K16" s="19"/>
      <c r="L16" s="19"/>
      <c r="M16" s="20"/>
      <c r="N16" s="21"/>
      <c r="O16" s="22"/>
      <c r="P16" s="22"/>
      <c r="Q16" s="36"/>
      <c r="R16" s="21"/>
      <c r="S16" s="22"/>
      <c r="T16" s="22"/>
      <c r="U16" s="36"/>
      <c r="V16" s="21"/>
      <c r="W16" s="22"/>
      <c r="X16" s="22"/>
      <c r="Y16" s="36"/>
      <c r="Z16" s="21"/>
      <c r="AA16" s="22"/>
      <c r="AB16" s="22"/>
      <c r="AC16" s="36"/>
      <c r="AD16" s="21"/>
      <c r="AE16" s="22"/>
      <c r="AF16" s="22"/>
      <c r="AG16" s="36"/>
      <c r="AH16" s="21"/>
      <c r="AI16" s="22"/>
      <c r="AJ16" s="22"/>
      <c r="AK16" s="36"/>
      <c r="AL16" s="82"/>
      <c r="AM16" s="83"/>
      <c r="AN16" s="83"/>
      <c r="AO16" s="83"/>
      <c r="AP16" s="102"/>
      <c r="AQ16" s="103"/>
      <c r="AR16" s="104"/>
      <c r="AS16" s="83"/>
      <c r="AT16" s="107"/>
      <c r="AW16" s="5"/>
      <c r="AX16" s="21">
        <f ca="1">IF(OFFSET($H$10,COLUMN(BB12)-COLUMN($H$10),ROW(BB12)-ROW($H$10))="","",OFFSET($H$10,COLUMN(BB12)-COLUMN($H$10),ROW(BB12)-ROW($H$10)))</f>
      </c>
      <c r="AY16" s="22"/>
      <c r="AZ16" s="22"/>
      <c r="BA16" s="36"/>
      <c r="BB16" s="41">
        <f ca="1">IF(OFFSET($L$14,COLUMN(BF12)-COLUMN($L$14),ROW(BF12)-ROW($L$14))="","",OFFSET($L$14,COLUMN(BF12)-COLUMN($L$14),ROW(BF12)-ROW($L$14)))</f>
      </c>
      <c r="BC16" s="42"/>
      <c r="BD16" s="43"/>
      <c r="BE16" s="36"/>
      <c r="BF16" s="18"/>
      <c r="BG16" s="19"/>
      <c r="BH16" s="19"/>
      <c r="BI16" s="20"/>
      <c r="BJ16" s="21"/>
      <c r="BK16" s="22"/>
      <c r="BL16" s="22"/>
      <c r="BM16" s="36"/>
      <c r="BN16" s="21"/>
      <c r="BO16" s="22"/>
      <c r="BP16" s="22"/>
      <c r="BQ16" s="36"/>
      <c r="BR16" s="21"/>
      <c r="BS16" s="22"/>
      <c r="BT16" s="22"/>
      <c r="BU16" s="36"/>
      <c r="BV16" s="21"/>
      <c r="BW16" s="22"/>
      <c r="BX16" s="22"/>
      <c r="BY16" s="36"/>
      <c r="BZ16" s="21"/>
      <c r="CA16" s="22"/>
      <c r="CB16" s="22"/>
      <c r="CC16" s="36"/>
      <c r="CD16" s="21"/>
      <c r="CE16" s="22"/>
      <c r="CF16" s="22"/>
      <c r="CG16" s="36"/>
      <c r="CH16" s="82"/>
      <c r="CI16" s="83"/>
      <c r="CJ16" s="83"/>
      <c r="CK16" s="83"/>
      <c r="CL16" s="102"/>
      <c r="CM16" s="103"/>
      <c r="CN16" s="104"/>
      <c r="CO16" s="83"/>
      <c r="CP16" s="107"/>
    </row>
    <row r="17" spans="1:94" ht="13.5" customHeight="1">
      <c r="A17" s="38"/>
      <c r="B17" s="33">
        <f ca="1">IF(OFFSET($J$11,COLUMN($J$11)-COLUMN($J$11),ROW(H13)-ROW($J$11))="","",OFFSET($J$11,COLUMN($J$11)-COLUMN($J$11),ROW(H13)-ROW($J$11)))</f>
      </c>
      <c r="C17" s="16" t="s">
        <v>182</v>
      </c>
      <c r="D17" s="34">
        <f ca="1">IF(OFFSET($H$11,COLUMN(F13)-COLUMN($H$11),ROW(F13)-ROW($H$11))="","",OFFSET($H$11,COLUMN(F13)-COLUMN($H$11),ROW(F13)-ROW($H$11)))</f>
      </c>
      <c r="E17" s="44">
        <f>IF(B17="","",IF(B17&gt;D17,"○",IF(B17&gt;=D17,"△","●")))</f>
      </c>
      <c r="F17" s="45">
        <f ca="1">IF(OFFSET($N$15,COLUMN($N$15)-COLUMN($N$15),ROW(L13)-ROW($N$15))="","",OFFSET($N$15,COLUMN($N$15)-COLUMN($N$15),ROW(L13)-ROW($N$15)))</f>
      </c>
      <c r="G17" s="28" t="s">
        <v>182</v>
      </c>
      <c r="H17" s="46">
        <f ca="1">IF(OFFSET($L$15,COLUMN(J13)-COLUMN($L$15),ROW(J13)-ROW($L$15))="","",OFFSET($L$15,COLUMN(J13)-COLUMN($L$15),ROW(J13)-ROW($L$15)))</f>
      </c>
      <c r="I17" s="37">
        <f>IF(F17="","",IF(F17&gt;H17,"○",IF(F17&gt;=H17,"△","●")))</f>
      </c>
      <c r="J17" s="23"/>
      <c r="K17" s="24"/>
      <c r="L17" s="25"/>
      <c r="M17" s="26">
        <f>IF(J17="","",IF(J17&gt;L17,"○",IF(J17&gt;=L17,"△","●")))</f>
      </c>
      <c r="N17" s="27"/>
      <c r="O17" s="28" t="s">
        <v>182</v>
      </c>
      <c r="P17" s="29"/>
      <c r="Q17" s="37">
        <f>IF(N17="","",IF(N17&gt;P17,"○",IF(N17&gt;=P17,"△","●")))</f>
      </c>
      <c r="R17" s="27"/>
      <c r="S17" s="28" t="s">
        <v>182</v>
      </c>
      <c r="T17" s="29"/>
      <c r="U17" s="37">
        <f>IF(R17="","",IF(R17&gt;T17,"○",IF(R17&gt;=T17,"△","●")))</f>
      </c>
      <c r="V17" s="27"/>
      <c r="W17" s="28" t="s">
        <v>182</v>
      </c>
      <c r="X17" s="29"/>
      <c r="Y17" s="37">
        <f>IF(V17="","",IF(V17&gt;X17,"○",IF(V17&gt;=X17,"△","●")))</f>
      </c>
      <c r="Z17" s="27"/>
      <c r="AA17" s="28" t="s">
        <v>182</v>
      </c>
      <c r="AB17" s="29"/>
      <c r="AC17" s="37">
        <f>IF(Z17="","",IF(Z17&gt;AB17,"○",IF(Z17&gt;=AB17,"△","●")))</f>
      </c>
      <c r="AD17" s="27"/>
      <c r="AE17" s="28" t="s">
        <v>182</v>
      </c>
      <c r="AF17" s="29"/>
      <c r="AG17" s="37">
        <f>IF(AD17="","",IF(AD17&gt;AF17,"○",IF(AD17&gt;=AF17,"△","●")))</f>
      </c>
      <c r="AH17" s="27"/>
      <c r="AI17" s="28" t="s">
        <v>182</v>
      </c>
      <c r="AJ17" s="29"/>
      <c r="AK17" s="37">
        <f>IF(AH17="","",IF(AH17&gt;AJ17,"○",IF(AH17&gt;=AJ17,"△","●")))</f>
      </c>
      <c r="AL17" s="82"/>
      <c r="AM17" s="83"/>
      <c r="AN17" s="83"/>
      <c r="AO17" s="83"/>
      <c r="AP17" s="102"/>
      <c r="AQ17" s="103"/>
      <c r="AR17" s="104"/>
      <c r="AS17" s="83"/>
      <c r="AT17" s="108"/>
      <c r="AW17" s="5"/>
      <c r="AX17" s="33">
        <f ca="1">IF(OFFSET($J$11,COLUMN($J$11)-COLUMN($J$11),ROW(BD13)-ROW($J$11))="","",OFFSET($J$11,COLUMN($J$11)-COLUMN($J$11),ROW(BD13)-ROW($J$11)))</f>
      </c>
      <c r="AY17" s="16" t="s">
        <v>182</v>
      </c>
      <c r="AZ17" s="34">
        <f ca="1">IF(OFFSET($H$11,COLUMN(BB13)-COLUMN($H$11),ROW(BB13)-ROW($H$11))="","",OFFSET($H$11,COLUMN(BB13)-COLUMN($H$11),ROW(BB13)-ROW($H$11)))</f>
      </c>
      <c r="BA17" s="44">
        <f>IF(AX17="","",IF(AX17&gt;AZ17,"○",IF(AX17&gt;=AZ17,"△","●")))</f>
      </c>
      <c r="BB17" s="45">
        <f ca="1">IF(OFFSET($N$15,COLUMN($N$15)-COLUMN($N$15),ROW(BH13)-ROW($N$15))="","",OFFSET($N$15,COLUMN($N$15)-COLUMN($N$15),ROW(BH13)-ROW($N$15)))</f>
      </c>
      <c r="BC17" s="28" t="s">
        <v>182</v>
      </c>
      <c r="BD17" s="46">
        <f ca="1">IF(OFFSET($L$15,COLUMN(BF13)-COLUMN($L$15),ROW(BF13)-ROW($L$15))="","",OFFSET($L$15,COLUMN(BF13)-COLUMN($L$15),ROW(BF13)-ROW($L$15)))</f>
      </c>
      <c r="BE17" s="37">
        <f>IF(BB17="","",IF(BB17&gt;BD17,"○",IF(BB17&gt;=BD17,"△","●")))</f>
      </c>
      <c r="BF17" s="23"/>
      <c r="BG17" s="24"/>
      <c r="BH17" s="25"/>
      <c r="BI17" s="26">
        <f>IF(BF17="","",IF(BF17&gt;BH17,"○",IF(BF17&gt;=BH17,"△","●")))</f>
      </c>
      <c r="BJ17" s="27"/>
      <c r="BK17" s="28" t="s">
        <v>182</v>
      </c>
      <c r="BL17" s="29"/>
      <c r="BM17" s="37">
        <f>IF(BJ17="","",IF(BJ17&gt;BL17,"○",IF(BJ17&gt;=BL17,"△","●")))</f>
      </c>
      <c r="BN17" s="27"/>
      <c r="BO17" s="28" t="s">
        <v>182</v>
      </c>
      <c r="BP17" s="29"/>
      <c r="BQ17" s="37">
        <f>IF(BN17="","",IF(BN17&gt;BP17,"○",IF(BN17&gt;=BP17,"△","●")))</f>
      </c>
      <c r="BR17" s="27"/>
      <c r="BS17" s="28" t="s">
        <v>182</v>
      </c>
      <c r="BT17" s="29"/>
      <c r="BU17" s="37">
        <f>IF(BR17="","",IF(BR17&gt;BT17,"○",IF(BR17&gt;=BT17,"△","●")))</f>
      </c>
      <c r="BV17" s="27"/>
      <c r="BW17" s="28" t="s">
        <v>182</v>
      </c>
      <c r="BX17" s="29"/>
      <c r="BY17" s="37">
        <f>IF(BV17="","",IF(BV17&gt;BX17,"○",IF(BV17&gt;=BX17,"△","●")))</f>
      </c>
      <c r="BZ17" s="27"/>
      <c r="CA17" s="28" t="s">
        <v>182</v>
      </c>
      <c r="CB17" s="29"/>
      <c r="CC17" s="37">
        <f>IF(BZ17="","",IF(BZ17&gt;CB17,"○",IF(BZ17&gt;=CB17,"△","●")))</f>
      </c>
      <c r="CD17" s="27"/>
      <c r="CE17" s="28" t="s">
        <v>182</v>
      </c>
      <c r="CF17" s="29"/>
      <c r="CG17" s="37">
        <f>IF(CD17="","",IF(CD17&gt;CF17,"○",IF(CD17&gt;=CF17,"△","●")))</f>
      </c>
      <c r="CH17" s="82"/>
      <c r="CI17" s="83"/>
      <c r="CJ17" s="83"/>
      <c r="CK17" s="83"/>
      <c r="CL17" s="102"/>
      <c r="CM17" s="103"/>
      <c r="CN17" s="104"/>
      <c r="CO17" s="83"/>
      <c r="CP17" s="108"/>
    </row>
    <row r="18" spans="1:94" ht="13.5" customHeight="1">
      <c r="A18" s="38" t="str">
        <f>'リーグ組合せ'!D5</f>
        <v>郡上八幡</v>
      </c>
      <c r="B18" s="30">
        <f ca="1">IF(OFFSET($H$8,COLUMN(F14)-COLUMN($H$8),ROW(F14)-ROW($H$8))="","",OFFSET($H$8,COLUMN(F14)-COLUMN($H$8),ROW(F14)-ROW($H$8)))</f>
      </c>
      <c r="C18" s="31"/>
      <c r="D18" s="31"/>
      <c r="E18" s="47"/>
      <c r="F18" s="39">
        <f ca="1">IF(OFFSET($L$12,COLUMN(J14)-COLUMN($L$12),ROW(J14)-ROW($L$12))="","",OFFSET($L$12,COLUMN(J14)-COLUMN($L$12),ROW(J14)-ROW($L$12)))</f>
      </c>
      <c r="G18" s="40"/>
      <c r="H18" s="40"/>
      <c r="I18" s="47"/>
      <c r="J18" s="39">
        <f ca="1">IF(OFFSET($P$16,COLUMN(N14)-COLUMN($P$16),ROW(N14)-ROW($P$16))="","",OFFSET($P$16,COLUMN(N14)-COLUMN($P$16),ROW(N14)-ROW($P$16)))</f>
      </c>
      <c r="K18" s="40"/>
      <c r="L18" s="40"/>
      <c r="M18" s="47"/>
      <c r="N18" s="55"/>
      <c r="O18" s="56"/>
      <c r="P18" s="56"/>
      <c r="Q18" s="54"/>
      <c r="R18" s="57"/>
      <c r="S18" s="58"/>
      <c r="T18" s="58"/>
      <c r="U18" s="32"/>
      <c r="V18" s="57"/>
      <c r="W18" s="58"/>
      <c r="X18" s="58"/>
      <c r="Y18" s="32"/>
      <c r="Z18" s="57"/>
      <c r="AA18" s="58"/>
      <c r="AB18" s="58"/>
      <c r="AC18" s="32"/>
      <c r="AD18" s="57"/>
      <c r="AE18" s="58"/>
      <c r="AF18" s="58"/>
      <c r="AG18" s="32"/>
      <c r="AH18" s="57"/>
      <c r="AI18" s="58"/>
      <c r="AJ18" s="58"/>
      <c r="AK18" s="32"/>
      <c r="AL18" s="82">
        <f>SUM(AM18:AO19)</f>
        <v>0</v>
      </c>
      <c r="AM18" s="83"/>
      <c r="AN18" s="83"/>
      <c r="AO18" s="83"/>
      <c r="AP18" s="102" t="e">
        <f>AH19+AH21+AD19+AD21+Z19+Z21+V21+V19+R21+R19+N21+N19+J21+J19+F21+F19+B21+B19</f>
        <v>#VALUE!</v>
      </c>
      <c r="AQ18" s="103" t="e">
        <f>AJ21+AJ19+AF21+AF19+AB21+AB19+X21+X19+T21+T19+P21+P19+L21+L19+H21+H19+D21+D19</f>
        <v>#VALUE!</v>
      </c>
      <c r="AR18" s="104" t="e">
        <f>AP18-AQ18</f>
        <v>#VALUE!</v>
      </c>
      <c r="AS18" s="83">
        <f>SUM(AM20:AO21)</f>
        <v>0</v>
      </c>
      <c r="AT18" s="105"/>
      <c r="AW18" s="5" t="str">
        <f>'リーグ組合せ'!D37</f>
        <v>西可児</v>
      </c>
      <c r="AX18" s="30">
        <f ca="1">IF(OFFSET($H$8,COLUMN(BB14)-COLUMN($H$8),ROW(BB14)-ROW($H$8))="","",OFFSET($H$8,COLUMN(BB14)-COLUMN($H$8),ROW(BB14)-ROW($H$8)))</f>
      </c>
      <c r="AY18" s="31"/>
      <c r="AZ18" s="31"/>
      <c r="BA18" s="47"/>
      <c r="BB18" s="39">
        <f ca="1">IF(OFFSET($L$12,COLUMN(BF14)-COLUMN($L$12),ROW(BF14)-ROW($L$12))="","",OFFSET($L$12,COLUMN(BF14)-COLUMN($L$12),ROW(BF14)-ROW($L$12)))</f>
      </c>
      <c r="BC18" s="40"/>
      <c r="BD18" s="40"/>
      <c r="BE18" s="47"/>
      <c r="BF18" s="39">
        <f ca="1">IF(OFFSET($P$16,COLUMN(BJ14)-COLUMN($P$16),ROW(BJ14)-ROW($P$16))="","",OFFSET($P$16,COLUMN(BJ14)-COLUMN($P$16),ROW(BJ14)-ROW($P$16)))</f>
      </c>
      <c r="BG18" s="40"/>
      <c r="BH18" s="40"/>
      <c r="BI18" s="47"/>
      <c r="BJ18" s="55"/>
      <c r="BK18" s="56"/>
      <c r="BL18" s="56"/>
      <c r="BM18" s="54"/>
      <c r="BN18" s="57"/>
      <c r="BO18" s="58"/>
      <c r="BP18" s="58"/>
      <c r="BQ18" s="32"/>
      <c r="BR18" s="57"/>
      <c r="BS18" s="58"/>
      <c r="BT18" s="58"/>
      <c r="BU18" s="32"/>
      <c r="BV18" s="57"/>
      <c r="BW18" s="58"/>
      <c r="BX18" s="58"/>
      <c r="BY18" s="32"/>
      <c r="BZ18" s="57"/>
      <c r="CA18" s="58"/>
      <c r="CB18" s="58"/>
      <c r="CC18" s="32"/>
      <c r="CD18" s="57"/>
      <c r="CE18" s="58"/>
      <c r="CF18" s="58"/>
      <c r="CG18" s="32"/>
      <c r="CH18" s="82">
        <f>SUM(CI18:CK19)</f>
        <v>0</v>
      </c>
      <c r="CI18" s="83"/>
      <c r="CJ18" s="83"/>
      <c r="CK18" s="83"/>
      <c r="CL18" s="102" t="e">
        <f>CD19+CD21+BZ19+BZ21+BV19+BV21+BR21+BR19+BN21+BN19+BJ21+BJ19+BF21+BF19+BB21+BB19+AX21+AX19</f>
        <v>#VALUE!</v>
      </c>
      <c r="CM18" s="103" t="e">
        <f>CF21+CF19+CB21+CB19+BX21+BX19+BT21+BT19+BP21+BP19+BL21+BL19+BH21+BH19+BD21+BD19+AZ21+AZ19</f>
        <v>#VALUE!</v>
      </c>
      <c r="CN18" s="104" t="e">
        <f>CL18-CM18</f>
        <v>#VALUE!</v>
      </c>
      <c r="CO18" s="83">
        <f>SUM(CI20:CK21)</f>
        <v>0</v>
      </c>
      <c r="CP18" s="105"/>
    </row>
    <row r="19" spans="1:94" ht="13.5" customHeight="1">
      <c r="A19" s="38"/>
      <c r="B19" s="33">
        <f ca="1">IF(OFFSET($J$9,COLUMN($J$9)-COLUMN($J$9),ROW(H15)-ROW($J$9))="","",OFFSET($J$9,COLUMN($J$9)-COLUMN($J$9),ROW(H15)-ROW($J$9)))</f>
      </c>
      <c r="C19" s="16" t="s">
        <v>182</v>
      </c>
      <c r="D19" s="34">
        <f ca="1">IF(OFFSET($H$9,COLUMN(F15)-COLUMN($H$9),ROW(F15)-ROW($H$9))="","",OFFSET($H$9,COLUMN(F15)-COLUMN($H$9),ROW(F15)-ROW($H$9)))</f>
      </c>
      <c r="E19" s="44">
        <f>IF(B19="","",IF(B19&gt;D19,"○",IF(B19&gt;=D19,"△","●")))</f>
      </c>
      <c r="F19" s="33">
        <f ca="1">IF(OFFSET($N$13,COLUMN($N$13)-COLUMN($N$13),ROW(L15)-ROW($N$13))="","",OFFSET($N$13,COLUMN($N$13)-COLUMN($N$13),ROW(L15)-ROW($N$13)))</f>
      </c>
      <c r="G19" s="16" t="s">
        <v>182</v>
      </c>
      <c r="H19" s="34">
        <f ca="1">IF(OFFSET($L$13,COLUMN(J15)-COLUMN($L$13),ROW(J15)-ROW($L$13))="","",OFFSET($L$13,COLUMN(J15)-COLUMN($L$13),ROW(J15)-ROW($L$13)))</f>
      </c>
      <c r="I19" s="44">
        <f>IF(F19="","",IF(F19&gt;H19,"○",IF(F19&gt;=H19,"△","●")))</f>
      </c>
      <c r="J19" s="33">
        <f ca="1">IF(OFFSET($R$17,COLUMN(P15)-COLUMN($R$17),ROW(P15)-ROW($R$17))="","",OFFSET($R$17,COLUMN(P15)-COLUMN($R$17),ROW(P15)-ROW($R$17)))</f>
      </c>
      <c r="K19" s="16" t="s">
        <v>182</v>
      </c>
      <c r="L19" s="34">
        <f ca="1">IF(OFFSET($P$17,COLUMN(N15)-COLUMN($P$17),ROW(N15)-ROW($P$17))="","",OFFSET($P$17,COLUMN(N15)-COLUMN($P$17),ROW(N15)-ROW($P$17)))</f>
      </c>
      <c r="M19" s="44">
        <f>IF(J19="","",IF(J19&gt;L19,"○",IF(J19&gt;=L19,"△","●")))</f>
      </c>
      <c r="N19" s="11"/>
      <c r="O19" s="12"/>
      <c r="P19" s="13"/>
      <c r="Q19" s="14">
        <f>IF(N19="","",IF(N19&gt;P19,"○",IF(N19&gt;=P19,"△","●")))</f>
      </c>
      <c r="R19" s="15">
        <v>2</v>
      </c>
      <c r="S19" s="16" t="s">
        <v>182</v>
      </c>
      <c r="T19" s="17">
        <v>2</v>
      </c>
      <c r="U19" s="44" t="str">
        <f>IF(R19="","",IF(R19&gt;T19,"○",IF(R19&gt;=T19,"△","●")))</f>
        <v>△</v>
      </c>
      <c r="V19" s="15">
        <v>3</v>
      </c>
      <c r="W19" s="16" t="s">
        <v>182</v>
      </c>
      <c r="X19" s="17">
        <v>0</v>
      </c>
      <c r="Y19" s="44" t="str">
        <f>IF(V19="","",IF(V19&gt;X19,"○",IF(V19&gt;=X19,"△","●")))</f>
        <v>○</v>
      </c>
      <c r="Z19" s="15"/>
      <c r="AA19" s="16" t="s">
        <v>182</v>
      </c>
      <c r="AB19" s="17"/>
      <c r="AC19" s="44">
        <f>IF(Z19="","",IF(Z19&gt;AB19,"○",IF(Z19&gt;=AB19,"△","●")))</f>
      </c>
      <c r="AD19" s="15"/>
      <c r="AE19" s="16" t="s">
        <v>182</v>
      </c>
      <c r="AF19" s="17"/>
      <c r="AG19" s="44">
        <f>IF(AD19="","",IF(AD19&gt;AF19,"○",IF(AD19&gt;=AF19,"△","●")))</f>
      </c>
      <c r="AH19" s="15"/>
      <c r="AI19" s="16" t="s">
        <v>182</v>
      </c>
      <c r="AJ19" s="17"/>
      <c r="AK19" s="44">
        <f>IF(AH19="","",IF(AH19&gt;AJ19,"○",IF(AH19&gt;=AJ19,"△","●")))</f>
      </c>
      <c r="AL19" s="82"/>
      <c r="AM19" s="83"/>
      <c r="AN19" s="83"/>
      <c r="AO19" s="83"/>
      <c r="AP19" s="102"/>
      <c r="AQ19" s="103"/>
      <c r="AR19" s="104"/>
      <c r="AS19" s="83"/>
      <c r="AT19" s="105"/>
      <c r="AW19" s="5"/>
      <c r="AX19" s="33">
        <f ca="1">IF(OFFSET($J$9,COLUMN($J$9)-COLUMN($J$9),ROW(BD15)-ROW($J$9))="","",OFFSET($J$9,COLUMN($J$9)-COLUMN($J$9),ROW(BD15)-ROW($J$9)))</f>
      </c>
      <c r="AY19" s="16" t="s">
        <v>182</v>
      </c>
      <c r="AZ19" s="34">
        <f ca="1">IF(OFFSET($H$9,COLUMN(BB15)-COLUMN($H$9),ROW(BB15)-ROW($H$9))="","",OFFSET($H$9,COLUMN(BB15)-COLUMN($H$9),ROW(BB15)-ROW($H$9)))</f>
      </c>
      <c r="BA19" s="44">
        <f>IF(AX19="","",IF(AX19&gt;AZ19,"○",IF(AX19&gt;=AZ19,"△","●")))</f>
      </c>
      <c r="BB19" s="33">
        <f ca="1">IF(OFFSET($N$13,COLUMN($N$13)-COLUMN($N$13),ROW(BH15)-ROW($N$13))="","",OFFSET($N$13,COLUMN($N$13)-COLUMN($N$13),ROW(BH15)-ROW($N$13)))</f>
      </c>
      <c r="BC19" s="16" t="s">
        <v>182</v>
      </c>
      <c r="BD19" s="34">
        <f ca="1">IF(OFFSET($L$13,COLUMN(BF15)-COLUMN($L$13),ROW(BF15)-ROW($L$13))="","",OFFSET($L$13,COLUMN(BF15)-COLUMN($L$13),ROW(BF15)-ROW($L$13)))</f>
      </c>
      <c r="BE19" s="44">
        <f>IF(BB19="","",IF(BB19&gt;BD19,"○",IF(BB19&gt;=BD19,"△","●")))</f>
      </c>
      <c r="BF19" s="33">
        <f ca="1">IF(OFFSET($R$17,COLUMN(BL15)-COLUMN($R$17),ROW(BL15)-ROW($R$17))="","",OFFSET($R$17,COLUMN(BL15)-COLUMN($R$17),ROW(BL15)-ROW($R$17)))</f>
      </c>
      <c r="BG19" s="16" t="s">
        <v>182</v>
      </c>
      <c r="BH19" s="34">
        <f ca="1">IF(OFFSET($P$17,COLUMN(BJ15)-COLUMN($P$17),ROW(BJ15)-ROW($P$17))="","",OFFSET($P$17,COLUMN(BJ15)-COLUMN($P$17),ROW(BJ15)-ROW($P$17)))</f>
      </c>
      <c r="BI19" s="44">
        <f>IF(BF19="","",IF(BF19&gt;BH19,"○",IF(BF19&gt;=BH19,"△","●")))</f>
      </c>
      <c r="BJ19" s="11"/>
      <c r="BK19" s="12"/>
      <c r="BL19" s="13"/>
      <c r="BM19" s="14">
        <f>IF(BJ19="","",IF(BJ19&gt;BL19,"○",IF(BJ19&gt;=BL19,"△","●")))</f>
      </c>
      <c r="BN19" s="15"/>
      <c r="BO19" s="16" t="s">
        <v>182</v>
      </c>
      <c r="BP19" s="17"/>
      <c r="BQ19" s="44">
        <f>IF(BN19="","",IF(BN19&gt;BP19,"○",IF(BN19&gt;=BP19,"△","●")))</f>
      </c>
      <c r="BR19" s="15"/>
      <c r="BS19" s="16" t="s">
        <v>182</v>
      </c>
      <c r="BT19" s="17"/>
      <c r="BU19" s="44">
        <f>IF(BR19="","",IF(BR19&gt;BT19,"○",IF(BR19&gt;=BT19,"△","●")))</f>
      </c>
      <c r="BV19" s="15"/>
      <c r="BW19" s="16" t="s">
        <v>182</v>
      </c>
      <c r="BX19" s="17"/>
      <c r="BY19" s="44">
        <f>IF(BV19="","",IF(BV19&gt;BX19,"○",IF(BV19&gt;=BX19,"△","●")))</f>
      </c>
      <c r="BZ19" s="15"/>
      <c r="CA19" s="16" t="s">
        <v>182</v>
      </c>
      <c r="CB19" s="17"/>
      <c r="CC19" s="44">
        <f>IF(BZ19="","",IF(BZ19&gt;CB19,"○",IF(BZ19&gt;=CB19,"△","●")))</f>
      </c>
      <c r="CD19" s="15"/>
      <c r="CE19" s="16" t="s">
        <v>182</v>
      </c>
      <c r="CF19" s="17"/>
      <c r="CG19" s="44">
        <f>IF(CD19="","",IF(CD19&gt;CF19,"○",IF(CD19&gt;=CF19,"△","●")))</f>
      </c>
      <c r="CH19" s="82"/>
      <c r="CI19" s="83"/>
      <c r="CJ19" s="83"/>
      <c r="CK19" s="83"/>
      <c r="CL19" s="102"/>
      <c r="CM19" s="103"/>
      <c r="CN19" s="104"/>
      <c r="CO19" s="83"/>
      <c r="CP19" s="105"/>
    </row>
    <row r="20" spans="1:94" ht="13.5" customHeight="1">
      <c r="A20" s="38"/>
      <c r="B20" s="21">
        <f ca="1">IF(OFFSET($H$10,COLUMN(F16)-COLUMN($H$10),ROW(F16)-ROW($H$10))="","",OFFSET($H$10,COLUMN(F16)-COLUMN($H$10),ROW(F16)-ROW($H$10)))</f>
      </c>
      <c r="C20" s="22"/>
      <c r="D20" s="22"/>
      <c r="E20" s="36"/>
      <c r="F20" s="41">
        <f ca="1">IF(OFFSET($L$14,COLUMN(J16)-COLUMN($L$14),ROW(J16)-ROW($L$14))="","",OFFSET($L$14,COLUMN(J16)-COLUMN($L$14),ROW(J16)-ROW($L$14)))</f>
      </c>
      <c r="G20" s="42"/>
      <c r="H20" s="43"/>
      <c r="I20" s="36"/>
      <c r="J20" s="41">
        <f ca="1">IF(OFFSET($P$18,COLUMN(N16)-COLUMN($P$18),ROW(N16)-ROW($P$18))="","",OFFSET($P$18,COLUMN(N16)-COLUMN($P$18),ROW(N16)-ROW($P$18)))</f>
      </c>
      <c r="K20" s="42"/>
      <c r="L20" s="43"/>
      <c r="M20" s="36"/>
      <c r="N20" s="59"/>
      <c r="O20" s="60"/>
      <c r="P20" s="60"/>
      <c r="Q20" s="20"/>
      <c r="R20" s="21"/>
      <c r="S20" s="22"/>
      <c r="T20" s="22"/>
      <c r="U20" s="36"/>
      <c r="V20" s="21"/>
      <c r="W20" s="22"/>
      <c r="X20" s="22"/>
      <c r="Y20" s="36"/>
      <c r="Z20" s="21"/>
      <c r="AA20" s="22"/>
      <c r="AB20" s="22"/>
      <c r="AC20" s="36"/>
      <c r="AD20" s="21"/>
      <c r="AE20" s="22"/>
      <c r="AF20" s="22"/>
      <c r="AG20" s="36"/>
      <c r="AH20" s="21"/>
      <c r="AI20" s="22"/>
      <c r="AJ20" s="22"/>
      <c r="AK20" s="36"/>
      <c r="AL20" s="82"/>
      <c r="AM20" s="83"/>
      <c r="AN20" s="83"/>
      <c r="AO20" s="83"/>
      <c r="AP20" s="102"/>
      <c r="AQ20" s="103"/>
      <c r="AR20" s="104"/>
      <c r="AS20" s="83"/>
      <c r="AT20" s="105"/>
      <c r="AW20" s="5"/>
      <c r="AX20" s="21">
        <f ca="1">IF(OFFSET($H$10,COLUMN(BB16)-COLUMN($H$10),ROW(BB16)-ROW($H$10))="","",OFFSET($H$10,COLUMN(BB16)-COLUMN($H$10),ROW(BB16)-ROW($H$10)))</f>
      </c>
      <c r="AY20" s="22"/>
      <c r="AZ20" s="22"/>
      <c r="BA20" s="36"/>
      <c r="BB20" s="41">
        <f ca="1">IF(OFFSET($L$14,COLUMN(BF16)-COLUMN($L$14),ROW(BF16)-ROW($L$14))="","",OFFSET($L$14,COLUMN(BF16)-COLUMN($L$14),ROW(BF16)-ROW($L$14)))</f>
      </c>
      <c r="BC20" s="42"/>
      <c r="BD20" s="43"/>
      <c r="BE20" s="36"/>
      <c r="BF20" s="41">
        <f ca="1">IF(OFFSET($P$18,COLUMN(BJ16)-COLUMN($P$18),ROW(BJ16)-ROW($P$18))="","",OFFSET($P$18,COLUMN(BJ16)-COLUMN($P$18),ROW(BJ16)-ROW($P$18)))</f>
      </c>
      <c r="BG20" s="42"/>
      <c r="BH20" s="43"/>
      <c r="BI20" s="36"/>
      <c r="BJ20" s="59"/>
      <c r="BK20" s="60"/>
      <c r="BL20" s="60"/>
      <c r="BM20" s="20"/>
      <c r="BN20" s="21"/>
      <c r="BO20" s="22"/>
      <c r="BP20" s="22"/>
      <c r="BQ20" s="36"/>
      <c r="BR20" s="21"/>
      <c r="BS20" s="22"/>
      <c r="BT20" s="22"/>
      <c r="BU20" s="36"/>
      <c r="BV20" s="21"/>
      <c r="BW20" s="22"/>
      <c r="BX20" s="22"/>
      <c r="BY20" s="36"/>
      <c r="BZ20" s="21"/>
      <c r="CA20" s="22"/>
      <c r="CB20" s="22"/>
      <c r="CC20" s="36"/>
      <c r="CD20" s="21"/>
      <c r="CE20" s="22"/>
      <c r="CF20" s="22"/>
      <c r="CG20" s="36"/>
      <c r="CH20" s="82"/>
      <c r="CI20" s="83"/>
      <c r="CJ20" s="83"/>
      <c r="CK20" s="83"/>
      <c r="CL20" s="102"/>
      <c r="CM20" s="103"/>
      <c r="CN20" s="104"/>
      <c r="CO20" s="83"/>
      <c r="CP20" s="105"/>
    </row>
    <row r="21" spans="1:94" ht="13.5" customHeight="1">
      <c r="A21" s="38"/>
      <c r="B21" s="33">
        <f ca="1">IF(OFFSET($J$11,COLUMN($J$11)-COLUMN($J$11),ROW(H17)-ROW($J$11))="","",OFFSET($J$11,COLUMN($J$11)-COLUMN($J$11),ROW(H17)-ROW($J$11)))</f>
      </c>
      <c r="C21" s="16" t="s">
        <v>182</v>
      </c>
      <c r="D21" s="34">
        <f ca="1">IF(OFFSET($H$11,COLUMN(F17)-COLUMN($H$11),ROW(F17)-ROW($H$11))="","",OFFSET($H$11,COLUMN(F17)-COLUMN($H$11),ROW(F17)-ROW($H$11)))</f>
      </c>
      <c r="E21" s="37">
        <f>IF(B21="","",IF(B21&gt;D21,"○",IF(B21&gt;=D21,"△","●")))</f>
      </c>
      <c r="F21" s="45">
        <f ca="1">IF(OFFSET($N$15,COLUMN($N$15)-COLUMN($N$15),ROW(L17)-ROW($N$15))="","",OFFSET($N$15,COLUMN($N$15)-COLUMN($N$15),ROW(L17)-ROW($N$15)))</f>
      </c>
      <c r="G21" s="28" t="s">
        <v>182</v>
      </c>
      <c r="H21" s="46">
        <f ca="1">IF(OFFSET($L$15,COLUMN(J17)-COLUMN($L$15),ROW(J17)-ROW($L$15))="","",OFFSET($L$15,COLUMN(J17)-COLUMN($L$15),ROW(J17)-ROW($L$15)))</f>
      </c>
      <c r="I21" s="37">
        <f>IF(F21="","",IF(F21&gt;H21,"○",IF(F21&gt;=H21,"△","●")))</f>
      </c>
      <c r="J21" s="45">
        <f ca="1">IF(OFFSET($R$19,COLUMN(P17)-COLUMN($R$19),ROW(P17)-ROW($R$19))="","",OFFSET($R$19,COLUMN(P17)-COLUMN($R$19),ROW(P17)-ROW($R$19)))</f>
      </c>
      <c r="K21" s="28" t="s">
        <v>182</v>
      </c>
      <c r="L21" s="46">
        <f ca="1">IF(OFFSET($P$19,COLUMN(N17)-COLUMN($P$19),ROW(N17)-ROW($P$19))="","",OFFSET($P$19,COLUMN(N17)-COLUMN($P$19),ROW(N17)-ROW($P$19)))</f>
      </c>
      <c r="M21" s="37">
        <f>IF(J21="","",IF(J21&gt;L21,"○",IF(J21&gt;=L21,"△","●")))</f>
      </c>
      <c r="N21" s="61"/>
      <c r="O21" s="12"/>
      <c r="P21" s="62"/>
      <c r="Q21" s="26">
        <f>IF(N21="","",IF(N21&gt;P21,"○",IF(N21&gt;=P21,"△","●")))</f>
      </c>
      <c r="R21" s="65"/>
      <c r="S21" s="16" t="s">
        <v>182</v>
      </c>
      <c r="T21" s="35"/>
      <c r="U21" s="37">
        <f>IF(R21="","",IF(R21&gt;T21,"○",IF(R21&gt;=T21,"△","●")))</f>
      </c>
      <c r="V21" s="65"/>
      <c r="W21" s="16" t="s">
        <v>182</v>
      </c>
      <c r="X21" s="35"/>
      <c r="Y21" s="37">
        <f>IF(V21="","",IF(V21&gt;X21,"○",IF(V21&gt;=X21,"△","●")))</f>
      </c>
      <c r="Z21" s="27"/>
      <c r="AA21" s="28" t="s">
        <v>182</v>
      </c>
      <c r="AB21" s="29"/>
      <c r="AC21" s="37">
        <f>IF(Z21="","",IF(Z21&gt;AB21,"○",IF(Z21&gt;=AB21,"△","●")))</f>
      </c>
      <c r="AD21" s="27"/>
      <c r="AE21" s="28" t="s">
        <v>182</v>
      </c>
      <c r="AF21" s="29"/>
      <c r="AG21" s="37">
        <f>IF(AD21="","",IF(AD21&gt;AF21,"○",IF(AD21&gt;=AF21,"△","●")))</f>
      </c>
      <c r="AH21" s="27"/>
      <c r="AI21" s="28" t="s">
        <v>182</v>
      </c>
      <c r="AJ21" s="29"/>
      <c r="AK21" s="37">
        <f>IF(AH21="","",IF(AH21&gt;AJ21,"○",IF(AH21&gt;=AJ21,"△","●")))</f>
      </c>
      <c r="AL21" s="82"/>
      <c r="AM21" s="83"/>
      <c r="AN21" s="83"/>
      <c r="AO21" s="83"/>
      <c r="AP21" s="102"/>
      <c r="AQ21" s="103"/>
      <c r="AR21" s="104"/>
      <c r="AS21" s="83"/>
      <c r="AT21" s="105"/>
      <c r="AW21" s="5"/>
      <c r="AX21" s="33">
        <f ca="1">IF(OFFSET($J$11,COLUMN($J$11)-COLUMN($J$11),ROW(BD17)-ROW($J$11))="","",OFFSET($J$11,COLUMN($J$11)-COLUMN($J$11),ROW(BD17)-ROW($J$11)))</f>
      </c>
      <c r="AY21" s="16" t="s">
        <v>182</v>
      </c>
      <c r="AZ21" s="34">
        <f ca="1">IF(OFFSET($H$11,COLUMN(BB17)-COLUMN($H$11),ROW(BB17)-ROW($H$11))="","",OFFSET($H$11,COLUMN(BB17)-COLUMN($H$11),ROW(BB17)-ROW($H$11)))</f>
        <v>2</v>
      </c>
      <c r="BA21" s="37">
        <f>IF(AX21="","",IF(AX21&gt;AZ21,"○",IF(AX21&gt;=AZ21,"△","●")))</f>
      </c>
      <c r="BB21" s="45">
        <f ca="1">IF(OFFSET($N$15,COLUMN($N$15)-COLUMN($N$15),ROW(BH17)-ROW($N$15))="","",OFFSET($N$15,COLUMN($N$15)-COLUMN($N$15),ROW(BH17)-ROW($N$15)))</f>
      </c>
      <c r="BC21" s="28" t="s">
        <v>182</v>
      </c>
      <c r="BD21" s="46">
        <f ca="1">IF(OFFSET($L$15,COLUMN(BF17)-COLUMN($L$15),ROW(BF17)-ROW($L$15))="","",OFFSET($L$15,COLUMN(BF17)-COLUMN($L$15),ROW(BF17)-ROW($L$15)))</f>
      </c>
      <c r="BE21" s="37">
        <f>IF(BB21="","",IF(BB21&gt;BD21,"○",IF(BB21&gt;=BD21,"△","●")))</f>
      </c>
      <c r="BF21" s="45">
        <f ca="1">IF(OFFSET($R$19,COLUMN(BL17)-COLUMN($R$19),ROW(BL17)-ROW($R$19))="","",OFFSET($R$19,COLUMN(BL17)-COLUMN($R$19),ROW(BL17)-ROW($R$19)))</f>
      </c>
      <c r="BG21" s="28" t="s">
        <v>182</v>
      </c>
      <c r="BH21" s="46">
        <f ca="1">IF(OFFSET($P$19,COLUMN(BJ17)-COLUMN($P$19),ROW(BJ17)-ROW($P$19))="","",OFFSET($P$19,COLUMN(BJ17)-COLUMN($P$19),ROW(BJ17)-ROW($P$19)))</f>
      </c>
      <c r="BI21" s="37">
        <f>IF(BF21="","",IF(BF21&gt;BH21,"○",IF(BF21&gt;=BH21,"△","●")))</f>
      </c>
      <c r="BJ21" s="61"/>
      <c r="BK21" s="12"/>
      <c r="BL21" s="62"/>
      <c r="BM21" s="26">
        <f>IF(BJ21="","",IF(BJ21&gt;BL21,"○",IF(BJ21&gt;=BL21,"△","●")))</f>
      </c>
      <c r="BN21" s="65"/>
      <c r="BO21" s="16" t="s">
        <v>182</v>
      </c>
      <c r="BP21" s="35"/>
      <c r="BQ21" s="37">
        <f>IF(BN21="","",IF(BN21&gt;BP21,"○",IF(BN21&gt;=BP21,"△","●")))</f>
      </c>
      <c r="BR21" s="65"/>
      <c r="BS21" s="16" t="s">
        <v>182</v>
      </c>
      <c r="BT21" s="35"/>
      <c r="BU21" s="37">
        <f>IF(BR21="","",IF(BR21&gt;BT21,"○",IF(BR21&gt;=BT21,"△","●")))</f>
      </c>
      <c r="BV21" s="27"/>
      <c r="BW21" s="28" t="s">
        <v>182</v>
      </c>
      <c r="BX21" s="29"/>
      <c r="BY21" s="37">
        <f>IF(BV21="","",IF(BV21&gt;BX21,"○",IF(BV21&gt;=BX21,"△","●")))</f>
      </c>
      <c r="BZ21" s="27"/>
      <c r="CA21" s="28" t="s">
        <v>182</v>
      </c>
      <c r="CB21" s="29"/>
      <c r="CC21" s="37">
        <f>IF(BZ21="","",IF(BZ21&gt;CB21,"○",IF(BZ21&gt;=CB21,"△","●")))</f>
      </c>
      <c r="CD21" s="27"/>
      <c r="CE21" s="28" t="s">
        <v>182</v>
      </c>
      <c r="CF21" s="29"/>
      <c r="CG21" s="37">
        <f>IF(CD21="","",IF(CD21&gt;CF21,"○",IF(CD21&gt;=CF21,"△","●")))</f>
      </c>
      <c r="CH21" s="82"/>
      <c r="CI21" s="83"/>
      <c r="CJ21" s="83"/>
      <c r="CK21" s="83"/>
      <c r="CL21" s="102"/>
      <c r="CM21" s="103"/>
      <c r="CN21" s="104"/>
      <c r="CO21" s="83"/>
      <c r="CP21" s="105"/>
    </row>
    <row r="22" spans="1:94" ht="13.5" customHeight="1">
      <c r="A22" s="38" t="str">
        <f>'リーグ組合せ'!D6</f>
        <v>旭ヶ丘</v>
      </c>
      <c r="B22" s="30">
        <f ca="1">IF(OFFSET($H$8,COLUMN(F18)-COLUMN($H$8),ROW(F18)-ROW($H$8))="","",OFFSET($H$8,COLUMN(F18)-COLUMN($H$8),ROW(F18)-ROW($H$8)))</f>
      </c>
      <c r="C22" s="31"/>
      <c r="D22" s="31"/>
      <c r="E22" s="47"/>
      <c r="F22" s="39">
        <f ca="1">IF(OFFSET($L$12,COLUMN(J18)-COLUMN($L$12),ROW(J18)-ROW($L$12))="","",OFFSET($L$12,COLUMN(J18)-COLUMN($L$12),ROW(J18)-ROW($L$12)))</f>
      </c>
      <c r="G22" s="40"/>
      <c r="H22" s="40"/>
      <c r="I22" s="47"/>
      <c r="J22" s="39">
        <f ca="1">IF(OFFSET($P$16,COLUMN(N18)-COLUMN($P$16),ROW(N18)-ROW($P$16))="","",OFFSET($P$16,COLUMN(N18)-COLUMN($P$16),ROW(N18)-ROW($P$16)))</f>
      </c>
      <c r="K22" s="40"/>
      <c r="L22" s="40"/>
      <c r="M22" s="47"/>
      <c r="N22" s="30">
        <f ca="1">IF(OFFSET($T$20,COLUMN(R18)-COLUMN($T$20),ROW(R18)-ROW($T$20))="","",OFFSET($T$20,COLUMN(R18)-COLUMN($T$20),ROW(R18)-ROW($T$20)))</f>
      </c>
      <c r="O22" s="31"/>
      <c r="P22" s="31"/>
      <c r="Q22" s="47"/>
      <c r="R22" s="55"/>
      <c r="S22" s="56"/>
      <c r="T22" s="56"/>
      <c r="U22" s="54"/>
      <c r="V22" s="57"/>
      <c r="W22" s="58"/>
      <c r="X22" s="58"/>
      <c r="Y22" s="32"/>
      <c r="Z22" s="57"/>
      <c r="AA22" s="58"/>
      <c r="AB22" s="58"/>
      <c r="AC22" s="32"/>
      <c r="AD22" s="57"/>
      <c r="AE22" s="58"/>
      <c r="AF22" s="58"/>
      <c r="AG22" s="32"/>
      <c r="AH22" s="57"/>
      <c r="AI22" s="58"/>
      <c r="AJ22" s="58"/>
      <c r="AK22" s="32"/>
      <c r="AL22" s="82">
        <f>SUM(AM22:AO23)</f>
        <v>0</v>
      </c>
      <c r="AM22" s="83"/>
      <c r="AN22" s="83"/>
      <c r="AO22" s="83"/>
      <c r="AP22" s="102" t="e">
        <f>AH23+AH25+AD23+AD25+Z23+Z25+V25+V23+R25+R23+N25+N23+J25+J23+F25+F23+B25+B23</f>
        <v>#VALUE!</v>
      </c>
      <c r="AQ22" s="103" t="e">
        <f>AJ25+AJ23+AF25+AF23+AB25+AB23+X25+X23+T25+T23+P25+P23+L25+L23+H25+H23+D25+D23</f>
        <v>#VALUE!</v>
      </c>
      <c r="AR22" s="104" t="e">
        <f>AP22-AQ22</f>
        <v>#VALUE!</v>
      </c>
      <c r="AS22" s="83">
        <f>SUM(AM24:AO25)</f>
        <v>0</v>
      </c>
      <c r="AT22" s="105"/>
      <c r="AW22" s="5" t="str">
        <f>'リーグ組合せ'!D38</f>
        <v>下有知</v>
      </c>
      <c r="AX22" s="30">
        <f ca="1">IF(OFFSET($H$8,COLUMN(BB18)-COLUMN($H$8),ROW(BB18)-ROW($H$8))="","",OFFSET($H$8,COLUMN(BB18)-COLUMN($H$8),ROW(BB18)-ROW($H$8)))</f>
      </c>
      <c r="AY22" s="31"/>
      <c r="AZ22" s="31"/>
      <c r="BA22" s="47"/>
      <c r="BB22" s="39">
        <f ca="1">IF(OFFSET($L$12,COLUMN(BF18)-COLUMN($L$12),ROW(BF18)-ROW($L$12))="","",OFFSET($L$12,COLUMN(BF18)-COLUMN($L$12),ROW(BF18)-ROW($L$12)))</f>
      </c>
      <c r="BC22" s="40"/>
      <c r="BD22" s="40"/>
      <c r="BE22" s="47"/>
      <c r="BF22" s="39">
        <f ca="1">IF(OFFSET($P$16,COLUMN(BJ18)-COLUMN($P$16),ROW(BJ18)-ROW($P$16))="","",OFFSET($P$16,COLUMN(BJ18)-COLUMN($P$16),ROW(BJ18)-ROW($P$16)))</f>
      </c>
      <c r="BG22" s="40"/>
      <c r="BH22" s="40"/>
      <c r="BI22" s="47"/>
      <c r="BJ22" s="30">
        <f ca="1">IF(OFFSET($T$20,COLUMN(BN18)-COLUMN($T$20),ROW(BN18)-ROW($T$20))="","",OFFSET($T$20,COLUMN(BN18)-COLUMN($T$20),ROW(BN18)-ROW($T$20)))</f>
      </c>
      <c r="BK22" s="31"/>
      <c r="BL22" s="31"/>
      <c r="BM22" s="47"/>
      <c r="BN22" s="55"/>
      <c r="BO22" s="56"/>
      <c r="BP22" s="56"/>
      <c r="BQ22" s="54"/>
      <c r="BR22" s="57"/>
      <c r="BS22" s="58"/>
      <c r="BT22" s="58"/>
      <c r="BU22" s="32"/>
      <c r="BV22" s="57"/>
      <c r="BW22" s="58"/>
      <c r="BX22" s="58"/>
      <c r="BY22" s="32"/>
      <c r="BZ22" s="57"/>
      <c r="CA22" s="58"/>
      <c r="CB22" s="58"/>
      <c r="CC22" s="32"/>
      <c r="CD22" s="57"/>
      <c r="CE22" s="58"/>
      <c r="CF22" s="58"/>
      <c r="CG22" s="32"/>
      <c r="CH22" s="82">
        <f>SUM(CI22:CK23)</f>
        <v>0</v>
      </c>
      <c r="CI22" s="83"/>
      <c r="CJ22" s="83"/>
      <c r="CK22" s="83"/>
      <c r="CL22" s="102" t="e">
        <f>CD23+CD25+BZ23+BZ25+BV23+BV25+BR25+BR23+BN25+BN23+BJ25+BJ23+BF25+BF23+BB25+BB23+AX25+AX23</f>
        <v>#VALUE!</v>
      </c>
      <c r="CM22" s="103" t="e">
        <f>CF25+CF23+CB25+CB23+BX25+BX23+BT25+BT23+BP25+BP23+BL25+BL23+BH25+BH23+BD25+BD23+AZ25+AZ23</f>
        <v>#VALUE!</v>
      </c>
      <c r="CN22" s="104" t="e">
        <f>CL22-CM22</f>
        <v>#VALUE!</v>
      </c>
      <c r="CO22" s="83">
        <f>SUM(CI24:CK25)</f>
        <v>0</v>
      </c>
      <c r="CP22" s="105"/>
    </row>
    <row r="23" spans="1:94" ht="13.5" customHeight="1">
      <c r="A23" s="38"/>
      <c r="B23" s="33">
        <f ca="1">IF(OFFSET($J$9,COLUMN($J$9)-COLUMN($J$9),ROW(H19)-ROW($J$9))="","",OFFSET($J$9,COLUMN($J$9)-COLUMN($J$9),ROW(H19)-ROW($J$9)))</f>
      </c>
      <c r="C23" s="16" t="s">
        <v>182</v>
      </c>
      <c r="D23" s="34">
        <f ca="1">IF(OFFSET($H$9,COLUMN(F19)-COLUMN($H$9),ROW(F19)-ROW($H$9))="","",OFFSET($H$9,COLUMN(F19)-COLUMN($H$9),ROW(F19)-ROW($H$9)))</f>
      </c>
      <c r="E23" s="44">
        <f>IF(B23="","",IF(B23&gt;D23,"○",IF(B23&gt;=D23,"△","●")))</f>
      </c>
      <c r="F23" s="33">
        <f ca="1">IF(OFFSET($N$13,COLUMN($N$13)-COLUMN($N$13),ROW(L19)-ROW($N$13))="","",OFFSET($N$13,COLUMN($N$13)-COLUMN($N$13),ROW(L19)-ROW($N$13)))</f>
      </c>
      <c r="G23" s="16" t="s">
        <v>182</v>
      </c>
      <c r="H23" s="34">
        <f ca="1">IF(OFFSET($L$13,COLUMN(J19)-COLUMN($L$13),ROW(J19)-ROW($L$13))="","",OFFSET($L$13,COLUMN(J19)-COLUMN($L$13),ROW(J19)-ROW($L$13)))</f>
      </c>
      <c r="I23" s="44">
        <f>IF(F23="","",IF(F23&gt;H23,"○",IF(F23&gt;=H23,"△","●")))</f>
      </c>
      <c r="J23" s="33">
        <f ca="1">IF(OFFSET($R$17,COLUMN(P19)-COLUMN($R$17),ROW(P19)-ROW($R$17))="","",OFFSET($R$17,COLUMN(P19)-COLUMN($R$17),ROW(P19)-ROW($R$17)))</f>
      </c>
      <c r="K23" s="16" t="s">
        <v>182</v>
      </c>
      <c r="L23" s="34">
        <f ca="1">IF(OFFSET($P$17,COLUMN(N19)-COLUMN($P$17),ROW(N19)-ROW($P$17))="","",OFFSET($P$17,COLUMN(N19)-COLUMN($P$17),ROW(N19)-ROW($P$17)))</f>
      </c>
      <c r="M23" s="44">
        <f>IF(J23="","",IF(J23&gt;L23,"○",IF(J23&gt;=L23,"△","●")))</f>
      </c>
      <c r="N23" s="33">
        <f ca="1">IF(OFFSET($V$21,COLUMN(T19)-COLUMN($V$21),ROW(T19)-ROW($V$21))="","",OFFSET($V$21,COLUMN(T19)-COLUMN($V$21),ROW(T19)-ROW($V$21)))</f>
        <v>2</v>
      </c>
      <c r="O23" s="16" t="s">
        <v>182</v>
      </c>
      <c r="P23" s="34">
        <f ca="1">IF(OFFSET($T$21,COLUMN(R19)-COLUMN($T$21),ROW(R19)-ROW($T$21))="","",OFFSET($T$21,COLUMN(R19)-COLUMN($T$21),ROW(R19)-ROW($T$21)))</f>
        <v>2</v>
      </c>
      <c r="Q23" s="44" t="str">
        <f>IF(N23="","",IF(N23&gt;P23,"○",IF(N23&gt;=P23,"△","●")))</f>
        <v>△</v>
      </c>
      <c r="R23" s="66"/>
      <c r="S23" s="67"/>
      <c r="T23" s="68"/>
      <c r="U23" s="14">
        <f>IF(R23="","",IF(R23&gt;T23,"○",IF(R23&gt;=T23,"△","●")))</f>
      </c>
      <c r="V23" s="15">
        <v>2</v>
      </c>
      <c r="W23" s="16" t="s">
        <v>182</v>
      </c>
      <c r="X23" s="17">
        <v>1</v>
      </c>
      <c r="Y23" s="44" t="str">
        <f>IF(V23="","",IF(V23&gt;X23,"○",IF(V23&gt;=X23,"△","●")))</f>
        <v>○</v>
      </c>
      <c r="Z23" s="15"/>
      <c r="AA23" s="16" t="s">
        <v>182</v>
      </c>
      <c r="AB23" s="17"/>
      <c r="AC23" s="44">
        <f>IF(Z23="","",IF(Z23&gt;AB23,"○",IF(Z23&gt;=AB23,"△","●")))</f>
      </c>
      <c r="AD23" s="15"/>
      <c r="AE23" s="16" t="s">
        <v>182</v>
      </c>
      <c r="AF23" s="17"/>
      <c r="AG23" s="44">
        <f>IF(AD23="","",IF(AD23&gt;AF23,"○",IF(AD23&gt;=AF23,"△","●")))</f>
      </c>
      <c r="AH23" s="15"/>
      <c r="AI23" s="16" t="s">
        <v>182</v>
      </c>
      <c r="AJ23" s="17"/>
      <c r="AK23" s="44">
        <f>IF(AH23="","",IF(AH23&gt;AJ23,"○",IF(AH23&gt;=AJ23,"△","●")))</f>
      </c>
      <c r="AL23" s="82"/>
      <c r="AM23" s="83"/>
      <c r="AN23" s="83"/>
      <c r="AO23" s="83"/>
      <c r="AP23" s="102"/>
      <c r="AQ23" s="103"/>
      <c r="AR23" s="104"/>
      <c r="AS23" s="83"/>
      <c r="AT23" s="105"/>
      <c r="AW23" s="5"/>
      <c r="AX23" s="33">
        <f ca="1">IF(OFFSET($J$9,COLUMN($J$9)-COLUMN($J$9),ROW(BD19)-ROW($J$9))="","",OFFSET($J$9,COLUMN($J$9)-COLUMN($J$9),ROW(BD19)-ROW($J$9)))</f>
      </c>
      <c r="AY23" s="16" t="s">
        <v>182</v>
      </c>
      <c r="AZ23" s="34">
        <f ca="1">IF(OFFSET($H$9,COLUMN(BB19)-COLUMN($H$9),ROW(BB19)-ROW($H$9))="","",OFFSET($H$9,COLUMN(BB19)-COLUMN($H$9),ROW(BB19)-ROW($H$9)))</f>
      </c>
      <c r="BA23" s="44">
        <f>IF(AX23="","",IF(AX23&gt;AZ23,"○",IF(AX23&gt;=AZ23,"△","●")))</f>
      </c>
      <c r="BB23" s="33">
        <f ca="1">IF(OFFSET($N$13,COLUMN($N$13)-COLUMN($N$13),ROW(BH19)-ROW($N$13))="","",OFFSET($N$13,COLUMN($N$13)-COLUMN($N$13),ROW(BH19)-ROW($N$13)))</f>
      </c>
      <c r="BC23" s="16" t="s">
        <v>182</v>
      </c>
      <c r="BD23" s="34">
        <f ca="1">IF(OFFSET($L$13,COLUMN(BF19)-COLUMN($L$13),ROW(BF19)-ROW($L$13))="","",OFFSET($L$13,COLUMN(BF19)-COLUMN($L$13),ROW(BF19)-ROW($L$13)))</f>
      </c>
      <c r="BE23" s="44">
        <f>IF(BB23="","",IF(BB23&gt;BD23,"○",IF(BB23&gt;=BD23,"△","●")))</f>
      </c>
      <c r="BF23" s="33">
        <f ca="1">IF(OFFSET($R$17,COLUMN(BL19)-COLUMN($R$17),ROW(BL19)-ROW($R$17))="","",OFFSET($R$17,COLUMN(BL19)-COLUMN($R$17),ROW(BL19)-ROW($R$17)))</f>
      </c>
      <c r="BG23" s="16" t="s">
        <v>182</v>
      </c>
      <c r="BH23" s="34">
        <f ca="1">IF(OFFSET($P$17,COLUMN(BJ19)-COLUMN($P$17),ROW(BJ19)-ROW($P$17))="","",OFFSET($P$17,COLUMN(BJ19)-COLUMN($P$17),ROW(BJ19)-ROW($P$17)))</f>
      </c>
      <c r="BI23" s="44">
        <f>IF(BF23="","",IF(BF23&gt;BH23,"○",IF(BF23&gt;=BH23,"△","●")))</f>
      </c>
      <c r="BJ23" s="33">
        <f ca="1">IF(OFFSET($V$21,COLUMN(BP19)-COLUMN($V$21),ROW(BP19)-ROW($V$21))="","",OFFSET($V$21,COLUMN(BP19)-COLUMN($V$21),ROW(BP19)-ROW($V$21)))</f>
      </c>
      <c r="BK23" s="16" t="s">
        <v>182</v>
      </c>
      <c r="BL23" s="34">
        <f ca="1">IF(OFFSET($T$21,COLUMN(BN19)-COLUMN($T$21),ROW(BN19)-ROW($T$21))="","",OFFSET($T$21,COLUMN(BN19)-COLUMN($T$21),ROW(BN19)-ROW($T$21)))</f>
      </c>
      <c r="BM23" s="44">
        <f>IF(BJ23="","",IF(BJ23&gt;BL23,"○",IF(BJ23&gt;=BL23,"△","●")))</f>
      </c>
      <c r="BN23" s="66"/>
      <c r="BO23" s="67"/>
      <c r="BP23" s="68"/>
      <c r="BQ23" s="14">
        <f>IF(BN23="","",IF(BN23&gt;BP23,"○",IF(BN23&gt;=BP23,"△","●")))</f>
      </c>
      <c r="BR23" s="15"/>
      <c r="BS23" s="16" t="s">
        <v>182</v>
      </c>
      <c r="BT23" s="17"/>
      <c r="BU23" s="44">
        <f>IF(BR23="","",IF(BR23&gt;BT23,"○",IF(BR23&gt;=BT23,"△","●")))</f>
      </c>
      <c r="BV23" s="15"/>
      <c r="BW23" s="16" t="s">
        <v>182</v>
      </c>
      <c r="BX23" s="17"/>
      <c r="BY23" s="44">
        <f>IF(BV23="","",IF(BV23&gt;BX23,"○",IF(BV23&gt;=BX23,"△","●")))</f>
      </c>
      <c r="BZ23" s="15"/>
      <c r="CA23" s="16" t="s">
        <v>182</v>
      </c>
      <c r="CB23" s="17"/>
      <c r="CC23" s="44">
        <f>IF(BZ23="","",IF(BZ23&gt;CB23,"○",IF(BZ23&gt;=CB23,"△","●")))</f>
      </c>
      <c r="CD23" s="15"/>
      <c r="CE23" s="16" t="s">
        <v>182</v>
      </c>
      <c r="CF23" s="17"/>
      <c r="CG23" s="44">
        <f>IF(CD23="","",IF(CD23&gt;CF23,"○",IF(CD23&gt;=CF23,"△","●")))</f>
      </c>
      <c r="CH23" s="82"/>
      <c r="CI23" s="83"/>
      <c r="CJ23" s="83"/>
      <c r="CK23" s="83"/>
      <c r="CL23" s="102"/>
      <c r="CM23" s="103"/>
      <c r="CN23" s="104"/>
      <c r="CO23" s="83"/>
      <c r="CP23" s="105"/>
    </row>
    <row r="24" spans="1:94" ht="13.5" customHeight="1">
      <c r="A24" s="38"/>
      <c r="B24" s="21">
        <f ca="1">IF(OFFSET($H$10,COLUMN(F20)-COLUMN($H$10),ROW(F20)-ROW($H$10))="","",OFFSET($H$10,COLUMN(F20)-COLUMN($H$10),ROW(F20)-ROW($H$10)))</f>
      </c>
      <c r="C24" s="22"/>
      <c r="D24" s="22"/>
      <c r="E24" s="36"/>
      <c r="F24" s="41">
        <f ca="1">IF(OFFSET($L$14,COLUMN(J20)-COLUMN($L$14),ROW(J20)-ROW($L$14))="","",OFFSET($L$14,COLUMN(J20)-COLUMN($L$14),ROW(J20)-ROW($L$14)))</f>
      </c>
      <c r="G24" s="42"/>
      <c r="H24" s="42"/>
      <c r="I24" s="36"/>
      <c r="J24" s="41">
        <f ca="1">IF(OFFSET($P$18,COLUMN(N20)-COLUMN($P$18),ROW(N20)-ROW($P$18))="","",OFFSET($P$18,COLUMN(N20)-COLUMN($P$18),ROW(N20)-ROW($P$18)))</f>
      </c>
      <c r="K24" s="42"/>
      <c r="L24" s="42"/>
      <c r="M24" s="36"/>
      <c r="N24" s="63">
        <f ca="1">IF(OFFSET($T$22,COLUMN(R20)-COLUMN($T$22),ROW(R20)-ROW($T$22))="","",OFFSET($T$22,COLUMN(R20)-COLUMN($T$22),ROW(R20)-ROW($T$22)))</f>
      </c>
      <c r="O24" s="64"/>
      <c r="P24" s="64"/>
      <c r="Q24" s="36"/>
      <c r="R24" s="6"/>
      <c r="S24" s="7"/>
      <c r="T24" s="7"/>
      <c r="U24" s="20"/>
      <c r="V24" s="21"/>
      <c r="W24" s="22"/>
      <c r="X24" s="22"/>
      <c r="Y24" s="36"/>
      <c r="Z24" s="21"/>
      <c r="AA24" s="22"/>
      <c r="AB24" s="22"/>
      <c r="AC24" s="36"/>
      <c r="AD24" s="21"/>
      <c r="AE24" s="22"/>
      <c r="AF24" s="22"/>
      <c r="AG24" s="36"/>
      <c r="AH24" s="21"/>
      <c r="AI24" s="22"/>
      <c r="AJ24" s="22"/>
      <c r="AK24" s="36"/>
      <c r="AL24" s="82"/>
      <c r="AM24" s="83"/>
      <c r="AN24" s="83"/>
      <c r="AO24" s="83"/>
      <c r="AP24" s="102"/>
      <c r="AQ24" s="103"/>
      <c r="AR24" s="104"/>
      <c r="AS24" s="83"/>
      <c r="AT24" s="105"/>
      <c r="AW24" s="5"/>
      <c r="AX24" s="21">
        <f ca="1">IF(OFFSET($H$10,COLUMN(BB20)-COLUMN($H$10),ROW(BB20)-ROW($H$10))="","",OFFSET($H$10,COLUMN(BB20)-COLUMN($H$10),ROW(BB20)-ROW($H$10)))</f>
      </c>
      <c r="AY24" s="22"/>
      <c r="AZ24" s="22"/>
      <c r="BA24" s="36"/>
      <c r="BB24" s="41">
        <f ca="1">IF(OFFSET($L$14,COLUMN(BF20)-COLUMN($L$14),ROW(BF20)-ROW($L$14))="","",OFFSET($L$14,COLUMN(BF20)-COLUMN($L$14),ROW(BF20)-ROW($L$14)))</f>
      </c>
      <c r="BC24" s="42"/>
      <c r="BD24" s="42"/>
      <c r="BE24" s="36"/>
      <c r="BF24" s="41">
        <f ca="1">IF(OFFSET($P$18,COLUMN(BJ20)-COLUMN($P$18),ROW(BJ20)-ROW($P$18))="","",OFFSET($P$18,COLUMN(BJ20)-COLUMN($P$18),ROW(BJ20)-ROW($P$18)))</f>
      </c>
      <c r="BG24" s="42"/>
      <c r="BH24" s="42"/>
      <c r="BI24" s="36"/>
      <c r="BJ24" s="63">
        <f ca="1">IF(OFFSET($T$22,COLUMN(BN20)-COLUMN($T$22),ROW(BN20)-ROW($T$22))="","",OFFSET($T$22,COLUMN(BN20)-COLUMN($T$22),ROW(BN20)-ROW($T$22)))</f>
      </c>
      <c r="BK24" s="64"/>
      <c r="BL24" s="64"/>
      <c r="BM24" s="36"/>
      <c r="BN24" s="6"/>
      <c r="BO24" s="7"/>
      <c r="BP24" s="7"/>
      <c r="BQ24" s="20"/>
      <c r="BR24" s="21"/>
      <c r="BS24" s="22"/>
      <c r="BT24" s="22"/>
      <c r="BU24" s="36"/>
      <c r="BV24" s="21"/>
      <c r="BW24" s="22"/>
      <c r="BX24" s="22"/>
      <c r="BY24" s="36"/>
      <c r="BZ24" s="21"/>
      <c r="CA24" s="22"/>
      <c r="CB24" s="22"/>
      <c r="CC24" s="36"/>
      <c r="CD24" s="21"/>
      <c r="CE24" s="22"/>
      <c r="CF24" s="22"/>
      <c r="CG24" s="36"/>
      <c r="CH24" s="82"/>
      <c r="CI24" s="83"/>
      <c r="CJ24" s="83"/>
      <c r="CK24" s="83"/>
      <c r="CL24" s="102"/>
      <c r="CM24" s="103"/>
      <c r="CN24" s="104"/>
      <c r="CO24" s="83"/>
      <c r="CP24" s="105"/>
    </row>
    <row r="25" spans="1:94" ht="13.5" customHeight="1">
      <c r="A25" s="38"/>
      <c r="B25" s="33">
        <f ca="1">IF(OFFSET($J$11,COLUMN($J$11)-COLUMN($J$11),ROW(H21)-ROW($J$11))="","",OFFSET($J$11,COLUMN($J$11)-COLUMN($J$11),ROW(H21)-ROW($J$11)))</f>
      </c>
      <c r="C25" s="16" t="s">
        <v>182</v>
      </c>
      <c r="D25" s="34">
        <f ca="1">IF(OFFSET($H$11,COLUMN(F21)-COLUMN($H$11),ROW(F21)-ROW($H$11))="","",OFFSET($H$11,COLUMN(F21)-COLUMN($H$11),ROW(F21)-ROW($H$11)))</f>
      </c>
      <c r="E25" s="37">
        <f>IF(B25="","",IF(B25&gt;D25,"○",IF(B25&gt;=D25,"△","●")))</f>
      </c>
      <c r="F25" s="45">
        <f ca="1">IF(OFFSET($N$15,COLUMN($N$15)-COLUMN($N$15),ROW(L21)-ROW($N$15))="","",OFFSET($N$15,COLUMN($N$15)-COLUMN($N$15),ROW(L21)-ROW($N$15)))</f>
      </c>
      <c r="G25" s="28" t="s">
        <v>182</v>
      </c>
      <c r="H25" s="46">
        <f ca="1">IF(OFFSET($L$15,COLUMN(J21)-COLUMN($L$15),ROW(J21)-ROW($L$15))="","",OFFSET($L$15,COLUMN(J21)-COLUMN($L$15),ROW(J21)-ROW($L$15)))</f>
      </c>
      <c r="I25" s="37">
        <f>IF(F25="","",IF(F25&gt;H25,"○",IF(F25&gt;=H25,"△","●")))</f>
      </c>
      <c r="J25" s="45">
        <f ca="1">IF(OFFSET($R$19,COLUMN(P21)-COLUMN($R$19),ROW(P21)-ROW($R$19))="","",OFFSET($R$19,COLUMN(P21)-COLUMN($R$19),ROW(P21)-ROW($R$19)))</f>
      </c>
      <c r="K25" s="28" t="s">
        <v>182</v>
      </c>
      <c r="L25" s="46">
        <f ca="1">IF(OFFSET($P$19,COLUMN(N21)-COLUMN($P$19),ROW(N21)-ROW($P$19))="","",OFFSET($P$19,COLUMN(N21)-COLUMN($P$19),ROW(N21)-ROW($P$19)))</f>
      </c>
      <c r="M25" s="37">
        <f>IF(J25="","",IF(J25&gt;L25,"○",IF(J25&gt;=L25,"△","●")))</f>
      </c>
      <c r="N25" s="45">
        <f ca="1">IF(OFFSET($V$23,COLUMN(T21)-COLUMN($V$23),ROW(T21)-ROW($V$23))="","",OFFSET($V$23,COLUMN(T21)-COLUMN($V$23),ROW(T21)-ROW($V$23)))</f>
      </c>
      <c r="O25" s="28" t="s">
        <v>182</v>
      </c>
      <c r="P25" s="46">
        <f ca="1">IF(OFFSET($T$23,COLUMN(R21)-COLUMN($T$23),ROW(R21)-ROW($T$23))="","",OFFSET($T$23,COLUMN(R21)-COLUMN($T$23),ROW(R21)-ROW($T$23)))</f>
      </c>
      <c r="Q25" s="37">
        <f>IF(N25="","",IF(N25&gt;P25,"○",IF(N25&gt;=P25,"△","●")))</f>
      </c>
      <c r="R25" s="69"/>
      <c r="S25" s="70"/>
      <c r="T25" s="71"/>
      <c r="U25" s="26">
        <f>IF(R25="","",IF(R25&gt;T25,"○",IF(R25&gt;=T25,"△","●")))</f>
      </c>
      <c r="V25" s="27"/>
      <c r="W25" s="28" t="s">
        <v>182</v>
      </c>
      <c r="X25" s="29"/>
      <c r="Y25" s="37">
        <f>IF(V25="","",IF(V25&gt;X25,"○",IF(V25&gt;=X25,"△","●")))</f>
      </c>
      <c r="Z25" s="27"/>
      <c r="AA25" s="28" t="s">
        <v>182</v>
      </c>
      <c r="AB25" s="29"/>
      <c r="AC25" s="37">
        <f>IF(Z25="","",IF(Z25&gt;AB25,"○",IF(Z25&gt;=AB25,"△","●")))</f>
      </c>
      <c r="AD25" s="27"/>
      <c r="AE25" s="28" t="s">
        <v>182</v>
      </c>
      <c r="AF25" s="29"/>
      <c r="AG25" s="37">
        <f>IF(AD25="","",IF(AD25&gt;AF25,"○",IF(AD25&gt;=AF25,"△","●")))</f>
      </c>
      <c r="AH25" s="27"/>
      <c r="AI25" s="28" t="s">
        <v>182</v>
      </c>
      <c r="AJ25" s="29"/>
      <c r="AK25" s="37">
        <f>IF(AH25="","",IF(AH25&gt;AJ25,"○",IF(AH25&gt;=AJ25,"△","●")))</f>
      </c>
      <c r="AL25" s="82"/>
      <c r="AM25" s="83"/>
      <c r="AN25" s="83"/>
      <c r="AO25" s="83"/>
      <c r="AP25" s="102"/>
      <c r="AQ25" s="103"/>
      <c r="AR25" s="104"/>
      <c r="AS25" s="83"/>
      <c r="AT25" s="105"/>
      <c r="AW25" s="5"/>
      <c r="AX25" s="33">
        <f ca="1">IF(OFFSET($J$11,COLUMN($J$11)-COLUMN($J$11),ROW(BD21)-ROW($J$11))="","",OFFSET($J$11,COLUMN($J$11)-COLUMN($J$11),ROW(BD21)-ROW($J$11)))</f>
      </c>
      <c r="AY25" s="16" t="s">
        <v>182</v>
      </c>
      <c r="AZ25" s="34">
        <f ca="1">IF(OFFSET($H$11,COLUMN(BB21)-COLUMN($H$11),ROW(BB21)-ROW($H$11))="","",OFFSET($H$11,COLUMN(BB21)-COLUMN($H$11),ROW(BB21)-ROW($H$11)))</f>
      </c>
      <c r="BA25" s="37">
        <f>IF(AX25="","",IF(AX25&gt;AZ25,"○",IF(AX25&gt;=AZ25,"△","●")))</f>
      </c>
      <c r="BB25" s="45">
        <f ca="1">IF(OFFSET($N$15,COLUMN($N$15)-COLUMN($N$15),ROW(BH21)-ROW($N$15))="","",OFFSET($N$15,COLUMN($N$15)-COLUMN($N$15),ROW(BH21)-ROW($N$15)))</f>
      </c>
      <c r="BC25" s="28" t="s">
        <v>182</v>
      </c>
      <c r="BD25" s="46">
        <f ca="1">IF(OFFSET($L$15,COLUMN(BF21)-COLUMN($L$15),ROW(BF21)-ROW($L$15))="","",OFFSET($L$15,COLUMN(BF21)-COLUMN($L$15),ROW(BF21)-ROW($L$15)))</f>
      </c>
      <c r="BE25" s="37">
        <f>IF(BB25="","",IF(BB25&gt;BD25,"○",IF(BB25&gt;=BD25,"△","●")))</f>
      </c>
      <c r="BF25" s="45">
        <f ca="1">IF(OFFSET($R$19,COLUMN(BL21)-COLUMN($R$19),ROW(BL21)-ROW($R$19))="","",OFFSET($R$19,COLUMN(BL21)-COLUMN($R$19),ROW(BL21)-ROW($R$19)))</f>
      </c>
      <c r="BG25" s="28" t="s">
        <v>182</v>
      </c>
      <c r="BH25" s="46">
        <f ca="1">IF(OFFSET($P$19,COLUMN(BJ21)-COLUMN($P$19),ROW(BJ21)-ROW($P$19))="","",OFFSET($P$19,COLUMN(BJ21)-COLUMN($P$19),ROW(BJ21)-ROW($P$19)))</f>
      </c>
      <c r="BI25" s="37">
        <f>IF(BF25="","",IF(BF25&gt;BH25,"○",IF(BF25&gt;=BH25,"△","●")))</f>
      </c>
      <c r="BJ25" s="45">
        <f ca="1">IF(OFFSET($V$23,COLUMN(BP21)-COLUMN($V$23),ROW(BP21)-ROW($V$23))="","",OFFSET($V$23,COLUMN(BP21)-COLUMN($V$23),ROW(BP21)-ROW($V$23)))</f>
      </c>
      <c r="BK25" s="28" t="s">
        <v>182</v>
      </c>
      <c r="BL25" s="46">
        <f ca="1">IF(OFFSET($T$23,COLUMN(BN21)-COLUMN($T$23),ROW(BN21)-ROW($T$23))="","",OFFSET($T$23,COLUMN(BN21)-COLUMN($T$23),ROW(BN21)-ROW($T$23)))</f>
      </c>
      <c r="BM25" s="37">
        <f>IF(BJ25="","",IF(BJ25&gt;BL25,"○",IF(BJ25&gt;=BL25,"△","●")))</f>
      </c>
      <c r="BN25" s="69"/>
      <c r="BO25" s="70"/>
      <c r="BP25" s="71"/>
      <c r="BQ25" s="26">
        <f>IF(BN25="","",IF(BN25&gt;BP25,"○",IF(BN25&gt;=BP25,"△","●")))</f>
      </c>
      <c r="BR25" s="27"/>
      <c r="BS25" s="28" t="s">
        <v>182</v>
      </c>
      <c r="BT25" s="29"/>
      <c r="BU25" s="37">
        <f>IF(BR25="","",IF(BR25&gt;BT25,"○",IF(BR25&gt;=BT25,"△","●")))</f>
      </c>
      <c r="BV25" s="27"/>
      <c r="BW25" s="28" t="s">
        <v>182</v>
      </c>
      <c r="BX25" s="29"/>
      <c r="BY25" s="37">
        <f>IF(BV25="","",IF(BV25&gt;BX25,"○",IF(BV25&gt;=BX25,"△","●")))</f>
      </c>
      <c r="BZ25" s="27"/>
      <c r="CA25" s="28" t="s">
        <v>182</v>
      </c>
      <c r="CB25" s="29"/>
      <c r="CC25" s="37">
        <f>IF(BZ25="","",IF(BZ25&gt;CB25,"○",IF(BZ25&gt;=CB25,"△","●")))</f>
      </c>
      <c r="CD25" s="27"/>
      <c r="CE25" s="28" t="s">
        <v>182</v>
      </c>
      <c r="CF25" s="29"/>
      <c r="CG25" s="37">
        <f>IF(CD25="","",IF(CD25&gt;CF25,"○",IF(CD25&gt;=CF25,"△","●")))</f>
      </c>
      <c r="CH25" s="82"/>
      <c r="CI25" s="83"/>
      <c r="CJ25" s="83"/>
      <c r="CK25" s="83"/>
      <c r="CL25" s="102"/>
      <c r="CM25" s="103"/>
      <c r="CN25" s="104"/>
      <c r="CO25" s="83"/>
      <c r="CP25" s="105"/>
    </row>
    <row r="26" spans="1:94" ht="13.5" customHeight="1">
      <c r="A26" s="38" t="str">
        <f>'リーグ組合せ'!D7</f>
        <v>武儀</v>
      </c>
      <c r="B26" s="30">
        <f ca="1">IF(OFFSET($H$8,COLUMN(F22)-COLUMN($H$8),ROW(F22)-ROW($H$8))="","",OFFSET($H$8,COLUMN(F22)-COLUMN($H$8),ROW(F22)-ROW($H$8)))</f>
      </c>
      <c r="C26" s="31"/>
      <c r="D26" s="31"/>
      <c r="E26" s="47"/>
      <c r="F26" s="39">
        <f ca="1">IF(OFFSET($L$12,COLUMN(J22)-COLUMN($L$12),ROW(J22)-ROW($L$12))="","",OFFSET($L$12,COLUMN(J22)-COLUMN($L$12),ROW(J22)-ROW($L$12)))</f>
      </c>
      <c r="G26" s="40"/>
      <c r="H26" s="40"/>
      <c r="I26" s="47"/>
      <c r="J26" s="39">
        <f ca="1">IF(OFFSET($P$16,COLUMN(N22)-COLUMN($P$16),ROW(N22)-ROW($P$16))="","",OFFSET($P$16,COLUMN(N22)-COLUMN($P$16),ROW(N22)-ROW($P$16)))</f>
      </c>
      <c r="K26" s="40"/>
      <c r="L26" s="40"/>
      <c r="M26" s="47"/>
      <c r="N26" s="30">
        <f ca="1">IF(OFFSET($T$20,COLUMN(R22)-COLUMN($T$20),ROW(R22)-ROW($T$20))="","",OFFSET($T$20,COLUMN(R22)-COLUMN($T$20),ROW(R22)-ROW($T$20)))</f>
      </c>
      <c r="O26" s="31"/>
      <c r="P26" s="31"/>
      <c r="Q26" s="47"/>
      <c r="R26" s="30">
        <f ca="1">IF(OFFSET($X$24,COLUMN(V22)-COLUMN($X$24),ROW(V22)-ROW($X$24))="","",OFFSET($X$24,COLUMN(V22)-COLUMN($X$24),ROW(V22)-ROW($X$24)))</f>
      </c>
      <c r="S26" s="31"/>
      <c r="T26" s="31"/>
      <c r="U26" s="47"/>
      <c r="V26" s="6"/>
      <c r="W26" s="7"/>
      <c r="X26" s="7"/>
      <c r="Y26" s="54"/>
      <c r="Z26" s="57"/>
      <c r="AA26" s="58"/>
      <c r="AB26" s="58"/>
      <c r="AC26" s="32"/>
      <c r="AD26" s="57"/>
      <c r="AE26" s="58"/>
      <c r="AF26" s="58"/>
      <c r="AG26" s="32"/>
      <c r="AH26" s="57"/>
      <c r="AI26" s="58"/>
      <c r="AJ26" s="58"/>
      <c r="AK26" s="32"/>
      <c r="AL26" s="82">
        <f>SUM(AM26:AO27)</f>
        <v>0</v>
      </c>
      <c r="AM26" s="83"/>
      <c r="AN26" s="83"/>
      <c r="AO26" s="83"/>
      <c r="AP26" s="102" t="e">
        <f>AH27+AH29+AD27+AD29+Z27+Z29+V29+V27+R29+R27+N29+N27+J29+J27+F29+F27+B29+B27</f>
        <v>#VALUE!</v>
      </c>
      <c r="AQ26" s="103" t="e">
        <f>AJ29+AJ27+AF29+AF27+AB29+AB27+X29+X27+T29+T27+P29+P27+L29+L27+H29+H27+D29+D27</f>
        <v>#VALUE!</v>
      </c>
      <c r="AR26" s="104" t="e">
        <f>AP26-AQ26</f>
        <v>#VALUE!</v>
      </c>
      <c r="AS26" s="83">
        <f>SUM(AM28:AO29)</f>
        <v>0</v>
      </c>
      <c r="AT26" s="105"/>
      <c r="AW26" s="53" t="str">
        <f>'リーグ組合せ'!D39</f>
        <v>ボンボネーラ</v>
      </c>
      <c r="AX26" s="30">
        <f ca="1">IF(OFFSET($H$8,COLUMN(BB22)-COLUMN($H$8),ROW(BB22)-ROW($H$8))="","",OFFSET($H$8,COLUMN(BB22)-COLUMN($H$8),ROW(BB22)-ROW($H$8)))</f>
      </c>
      <c r="AY26" s="31"/>
      <c r="AZ26" s="31"/>
      <c r="BA26" s="47"/>
      <c r="BB26" s="39">
        <f ca="1">IF(OFFSET($L$12,COLUMN(BF22)-COLUMN($L$12),ROW(BF22)-ROW($L$12))="","",OFFSET($L$12,COLUMN(BF22)-COLUMN($L$12),ROW(BF22)-ROW($L$12)))</f>
      </c>
      <c r="BC26" s="40"/>
      <c r="BD26" s="40"/>
      <c r="BE26" s="47"/>
      <c r="BF26" s="39">
        <f ca="1">IF(OFFSET($P$16,COLUMN(BJ22)-COLUMN($P$16),ROW(BJ22)-ROW($P$16))="","",OFFSET($P$16,COLUMN(BJ22)-COLUMN($P$16),ROW(BJ22)-ROW($P$16)))</f>
      </c>
      <c r="BG26" s="40"/>
      <c r="BH26" s="40"/>
      <c r="BI26" s="47"/>
      <c r="BJ26" s="30">
        <f ca="1">IF(OFFSET($T$20,COLUMN(BN22)-COLUMN($T$20),ROW(BN22)-ROW($T$20))="","",OFFSET($T$20,COLUMN(BN22)-COLUMN($T$20),ROW(BN22)-ROW($T$20)))</f>
      </c>
      <c r="BK26" s="31"/>
      <c r="BL26" s="31"/>
      <c r="BM26" s="47"/>
      <c r="BN26" s="30">
        <f ca="1">IF(OFFSET($X$24,COLUMN(BR22)-COLUMN($X$24),ROW(BR22)-ROW($X$24))="","",OFFSET($X$24,COLUMN(BR22)-COLUMN($X$24),ROW(BR22)-ROW($X$24)))</f>
      </c>
      <c r="BO26" s="31"/>
      <c r="BP26" s="31"/>
      <c r="BQ26" s="47"/>
      <c r="BR26" s="6"/>
      <c r="BS26" s="7"/>
      <c r="BT26" s="7"/>
      <c r="BU26" s="54"/>
      <c r="BV26" s="57"/>
      <c r="BW26" s="58"/>
      <c r="BX26" s="58"/>
      <c r="BY26" s="32"/>
      <c r="BZ26" s="57"/>
      <c r="CA26" s="58"/>
      <c r="CB26" s="58"/>
      <c r="CC26" s="32"/>
      <c r="CD26" s="57"/>
      <c r="CE26" s="58"/>
      <c r="CF26" s="58"/>
      <c r="CG26" s="32"/>
      <c r="CH26" s="82">
        <f>SUM(CI26:CK27)</f>
        <v>0</v>
      </c>
      <c r="CI26" s="83"/>
      <c r="CJ26" s="83"/>
      <c r="CK26" s="83"/>
      <c r="CL26" s="102" t="e">
        <f>CD27+CD29+BZ27+BZ29+BV27+BV29+BR29+BR27+BN29+BN27+BJ29+BJ27+BF29+BF27+BB29+BB27+AX29+AX27</f>
        <v>#VALUE!</v>
      </c>
      <c r="CM26" s="103" t="e">
        <f>CF29+CF27+CB29+CB27+BX29+BX27+BT29+BT27+BP29+BP27+BL29+BL27+BH29+BH27+BD29+BD27+AZ29+AZ27</f>
        <v>#VALUE!</v>
      </c>
      <c r="CN26" s="104" t="e">
        <f>CL26-CM26</f>
        <v>#VALUE!</v>
      </c>
      <c r="CO26" s="83">
        <f>SUM(CI28:CK29)</f>
        <v>0</v>
      </c>
      <c r="CP26" s="105"/>
    </row>
    <row r="27" spans="1:94" ht="13.5" customHeight="1">
      <c r="A27" s="38"/>
      <c r="B27" s="33">
        <f ca="1">IF(OFFSET($J$9,COLUMN($J$9)-COLUMN($J$9),ROW(H23)-ROW($J$9))="","",OFFSET($J$9,COLUMN($J$9)-COLUMN($J$9),ROW(H23)-ROW($J$9)))</f>
      </c>
      <c r="C27" s="16" t="s">
        <v>182</v>
      </c>
      <c r="D27" s="34">
        <f ca="1">IF(OFFSET($H$9,COLUMN(F23)-COLUMN($H$9),ROW(F23)-ROW($H$9))="","",OFFSET($H$9,COLUMN(F23)-COLUMN($H$9),ROW(F23)-ROW($H$9)))</f>
      </c>
      <c r="E27" s="44">
        <f>IF(B27="","",IF(B27&gt;D27,"○",IF(B27&gt;=D27,"△","●")))</f>
      </c>
      <c r="F27" s="33">
        <f ca="1">IF(OFFSET($N$13,COLUMN($N$13)-COLUMN($N$13),ROW(L23)-ROW($N$13))="","",OFFSET($N$13,COLUMN($N$13)-COLUMN($N$13),ROW(L23)-ROW($N$13)))</f>
      </c>
      <c r="G27" s="16" t="s">
        <v>182</v>
      </c>
      <c r="H27" s="34">
        <f ca="1">IF(OFFSET($L$13,COLUMN(J23)-COLUMN($L$13),ROW(J23)-ROW($L$13))="","",OFFSET($L$13,COLUMN(J23)-COLUMN($L$13),ROW(J23)-ROW($L$13)))</f>
      </c>
      <c r="I27" s="44">
        <f>IF(F27="","",IF(F27&gt;H27,"○",IF(F27&gt;=H27,"△","●")))</f>
      </c>
      <c r="J27" s="33">
        <f ca="1">IF(OFFSET($R$17,COLUMN(P23)-COLUMN($R$17),ROW(P23)-ROW($R$17))="","",OFFSET($R$17,COLUMN(P23)-COLUMN($R$17),ROW(P23)-ROW($R$17)))</f>
      </c>
      <c r="K27" s="16" t="s">
        <v>182</v>
      </c>
      <c r="L27" s="34">
        <f ca="1">IF(OFFSET($P$17,COLUMN(N23)-COLUMN($P$17),ROW(N23)-ROW($P$17))="","",OFFSET($P$17,COLUMN(N23)-COLUMN($P$17),ROW(N23)-ROW($P$17)))</f>
      </c>
      <c r="M27" s="44">
        <f>IF(J27="","",IF(J27&gt;L27,"○",IF(J27&gt;=L27,"△","●")))</f>
      </c>
      <c r="N27" s="33">
        <f ca="1">IF(OFFSET($V$21,COLUMN(T23)-COLUMN($V$21),ROW(T23)-ROW($V$21))="","",OFFSET($V$21,COLUMN(T23)-COLUMN($V$21),ROW(T23)-ROW($V$21)))</f>
        <v>0</v>
      </c>
      <c r="O27" s="16" t="s">
        <v>182</v>
      </c>
      <c r="P27" s="34">
        <f ca="1">IF(OFFSET($T$21,COLUMN(R23)-COLUMN($T$21),ROW(R23)-ROW($T$21))="","",OFFSET($T$21,COLUMN(R23)-COLUMN($T$21),ROW(R23)-ROW($T$21)))</f>
        <v>3</v>
      </c>
      <c r="Q27" s="44" t="str">
        <f>IF(N27="","",IF(N27&gt;P27,"○",IF(N27&gt;=P27,"△","●")))</f>
        <v>●</v>
      </c>
      <c r="R27" s="33">
        <f ca="1">IF(OFFSET($Z$25,COLUMN(X23)-COLUMN($Z$25),ROW(X23)-ROW($Z$25))="","",OFFSET($Z$25,COLUMN(X23)-COLUMN($Z$25),ROW(X23)-ROW($Z$25)))</f>
        <v>1</v>
      </c>
      <c r="S27" s="16" t="s">
        <v>182</v>
      </c>
      <c r="T27" s="34">
        <f ca="1">IF(OFFSET($X$25,COLUMN(V23)-COLUMN($X$25),ROW(V23)-ROW($X$25))="","",OFFSET($X$25,COLUMN(V23)-COLUMN($X$25),ROW(V23)-ROW($X$25)))</f>
        <v>2</v>
      </c>
      <c r="U27" s="44" t="str">
        <f>IF(R27="","",IF(R27&gt;T27,"○",IF(R27&gt;=T27,"△","●")))</f>
        <v>●</v>
      </c>
      <c r="V27" s="11"/>
      <c r="W27" s="12"/>
      <c r="X27" s="13"/>
      <c r="Y27" s="14">
        <f>IF(V27="","",IF(V27&gt;X27,"○",IF(V27&gt;=X27,"△","●")))</f>
      </c>
      <c r="Z27" s="15"/>
      <c r="AA27" s="16" t="s">
        <v>182</v>
      </c>
      <c r="AB27" s="17"/>
      <c r="AC27" s="44">
        <f>IF(Z27="","",IF(Z27&gt;AB27,"○",IF(Z27&gt;=AB27,"△","●")))</f>
      </c>
      <c r="AD27" s="15"/>
      <c r="AE27" s="16" t="s">
        <v>182</v>
      </c>
      <c r="AF27" s="17"/>
      <c r="AG27" s="44">
        <f>IF(AD27="","",IF(AD27&gt;AF27,"○",IF(AD27&gt;=AF27,"△","●")))</f>
      </c>
      <c r="AH27" s="15"/>
      <c r="AI27" s="16" t="s">
        <v>182</v>
      </c>
      <c r="AJ27" s="17"/>
      <c r="AK27" s="44">
        <f>IF(AH27="","",IF(AH27&gt;AJ27,"○",IF(AH27&gt;=AJ27,"△","●")))</f>
      </c>
      <c r="AL27" s="82"/>
      <c r="AM27" s="83"/>
      <c r="AN27" s="83"/>
      <c r="AO27" s="83"/>
      <c r="AP27" s="102"/>
      <c r="AQ27" s="103"/>
      <c r="AR27" s="104"/>
      <c r="AS27" s="83"/>
      <c r="AT27" s="105"/>
      <c r="AW27" s="53"/>
      <c r="AX27" s="33">
        <f ca="1">IF(OFFSET($J$9,COLUMN($J$9)-COLUMN($J$9),ROW(BD23)-ROW($J$9))="","",OFFSET($J$9,COLUMN($J$9)-COLUMN($J$9),ROW(BD23)-ROW($J$9)))</f>
      </c>
      <c r="AY27" s="16" t="s">
        <v>182</v>
      </c>
      <c r="AZ27" s="34">
        <f ca="1">IF(OFFSET($H$9,COLUMN(BB23)-COLUMN($H$9),ROW(BB23)-ROW($H$9))="","",OFFSET($H$9,COLUMN(BB23)-COLUMN($H$9),ROW(BB23)-ROW($H$9)))</f>
      </c>
      <c r="BA27" s="44">
        <f>IF(AX27="","",IF(AX27&gt;AZ27,"○",IF(AX27&gt;=AZ27,"△","●")))</f>
      </c>
      <c r="BB27" s="33">
        <f ca="1">IF(OFFSET($N$13,COLUMN($N$13)-COLUMN($N$13),ROW(BH23)-ROW($N$13))="","",OFFSET($N$13,COLUMN($N$13)-COLUMN($N$13),ROW(BH23)-ROW($N$13)))</f>
      </c>
      <c r="BC27" s="16" t="s">
        <v>182</v>
      </c>
      <c r="BD27" s="34">
        <f ca="1">IF(OFFSET($L$13,COLUMN(BF23)-COLUMN($L$13),ROW(BF23)-ROW($L$13))="","",OFFSET($L$13,COLUMN(BF23)-COLUMN($L$13),ROW(BF23)-ROW($L$13)))</f>
      </c>
      <c r="BE27" s="44">
        <f>IF(BB27="","",IF(BB27&gt;BD27,"○",IF(BB27&gt;=BD27,"△","●")))</f>
      </c>
      <c r="BF27" s="33">
        <f ca="1">IF(OFFSET($R$17,COLUMN(BL23)-COLUMN($R$17),ROW(BL23)-ROW($R$17))="","",OFFSET($R$17,COLUMN(BL23)-COLUMN($R$17),ROW(BL23)-ROW($R$17)))</f>
      </c>
      <c r="BG27" s="16" t="s">
        <v>182</v>
      </c>
      <c r="BH27" s="34">
        <f ca="1">IF(OFFSET($P$17,COLUMN(BJ23)-COLUMN($P$17),ROW(BJ23)-ROW($P$17))="","",OFFSET($P$17,COLUMN(BJ23)-COLUMN($P$17),ROW(BJ23)-ROW($P$17)))</f>
      </c>
      <c r="BI27" s="44">
        <f>IF(BF27="","",IF(BF27&gt;BH27,"○",IF(BF27&gt;=BH27,"△","●")))</f>
      </c>
      <c r="BJ27" s="33">
        <f ca="1">IF(OFFSET($V$21,COLUMN(BP23)-COLUMN($V$21),ROW(BP23)-ROW($V$21))="","",OFFSET($V$21,COLUMN(BP23)-COLUMN($V$21),ROW(BP23)-ROW($V$21)))</f>
      </c>
      <c r="BK27" s="16" t="s">
        <v>182</v>
      </c>
      <c r="BL27" s="34">
        <f ca="1">IF(OFFSET($T$21,COLUMN(BN23)-COLUMN($T$21),ROW(BN23)-ROW($T$21))="","",OFFSET($T$21,COLUMN(BN23)-COLUMN($T$21),ROW(BN23)-ROW($T$21)))</f>
      </c>
      <c r="BM27" s="44">
        <f>IF(BJ27="","",IF(BJ27&gt;BL27,"○",IF(BJ27&gt;=BL27,"△","●")))</f>
      </c>
      <c r="BN27" s="33">
        <f ca="1">IF(OFFSET($Z$25,COLUMN(BT23)-COLUMN($Z$25),ROW(BT23)-ROW($Z$25))="","",OFFSET($Z$25,COLUMN(BT23)-COLUMN($Z$25),ROW(BT23)-ROW($Z$25)))</f>
      </c>
      <c r="BO27" s="16" t="s">
        <v>182</v>
      </c>
      <c r="BP27" s="34">
        <f ca="1">IF(OFFSET($X$25,COLUMN(BR23)-COLUMN($X$25),ROW(BR23)-ROW($X$25))="","",OFFSET($X$25,COLUMN(BR23)-COLUMN($X$25),ROW(BR23)-ROW($X$25)))</f>
      </c>
      <c r="BQ27" s="44">
        <f>IF(BN27="","",IF(BN27&gt;BP27,"○",IF(BN27&gt;=BP27,"△","●")))</f>
      </c>
      <c r="BR27" s="11"/>
      <c r="BS27" s="12"/>
      <c r="BT27" s="13"/>
      <c r="BU27" s="14">
        <f>IF(BR27="","",IF(BR27&gt;BT27,"○",IF(BR27&gt;=BT27,"△","●")))</f>
      </c>
      <c r="BV27" s="15"/>
      <c r="BW27" s="16" t="s">
        <v>182</v>
      </c>
      <c r="BX27" s="17"/>
      <c r="BY27" s="44">
        <f>IF(BV27="","",IF(BV27&gt;BX27,"○",IF(BV27&gt;=BX27,"△","●")))</f>
      </c>
      <c r="BZ27" s="15"/>
      <c r="CA27" s="16" t="s">
        <v>182</v>
      </c>
      <c r="CB27" s="17"/>
      <c r="CC27" s="44">
        <f>IF(BZ27="","",IF(BZ27&gt;CB27,"○",IF(BZ27&gt;=CB27,"△","●")))</f>
      </c>
      <c r="CD27" s="15"/>
      <c r="CE27" s="16" t="s">
        <v>182</v>
      </c>
      <c r="CF27" s="17"/>
      <c r="CG27" s="44">
        <f>IF(CD27="","",IF(CD27&gt;CF27,"○",IF(CD27&gt;=CF27,"△","●")))</f>
      </c>
      <c r="CH27" s="82"/>
      <c r="CI27" s="83"/>
      <c r="CJ27" s="83"/>
      <c r="CK27" s="83"/>
      <c r="CL27" s="102"/>
      <c r="CM27" s="103"/>
      <c r="CN27" s="104"/>
      <c r="CO27" s="83"/>
      <c r="CP27" s="105"/>
    </row>
    <row r="28" spans="1:94" ht="13.5" customHeight="1">
      <c r="A28" s="38"/>
      <c r="B28" s="21">
        <f ca="1">IF(OFFSET($H$10,COLUMN(F24)-COLUMN($H$10),ROW(F24)-ROW($H$10))="","",OFFSET($H$10,COLUMN(F24)-COLUMN($H$10),ROW(F24)-ROW($H$10)))</f>
      </c>
      <c r="C28" s="22"/>
      <c r="D28" s="22"/>
      <c r="E28" s="36"/>
      <c r="F28" s="41">
        <f ca="1">IF(OFFSET($L$14,COLUMN(J24)-COLUMN($L$14),ROW(J24)-ROW($L$14))="","",OFFSET($L$14,COLUMN(J24)-COLUMN($L$14),ROW(J24)-ROW($L$14)))</f>
      </c>
      <c r="G28" s="42"/>
      <c r="H28" s="42"/>
      <c r="I28" s="36"/>
      <c r="J28" s="41">
        <f ca="1">IF(OFFSET($P$18,COLUMN(N24)-COLUMN($P$18),ROW(N24)-ROW($P$18))="","",OFFSET($P$18,COLUMN(N24)-COLUMN($P$18),ROW(N24)-ROW($P$18)))</f>
      </c>
      <c r="K28" s="42"/>
      <c r="L28" s="42"/>
      <c r="M28" s="36"/>
      <c r="N28" s="63">
        <f ca="1">IF(OFFSET($T$22,COLUMN(R24)-COLUMN($T$22),ROW(R24)-ROW($T$22))="","",OFFSET($T$22,COLUMN(R24)-COLUMN($T$22),ROW(R24)-ROW($T$22)))</f>
      </c>
      <c r="O28" s="64"/>
      <c r="P28" s="64"/>
      <c r="Q28" s="36"/>
      <c r="R28" s="41">
        <f ca="1">IF(OFFSET($X$26,COLUMN(V24)-COLUMN($X$26),ROW(V24)-ROW($X$26))="","",OFFSET($X$26,COLUMN(V24)-COLUMN($X$26),ROW(V24)-ROW($X$26)))</f>
      </c>
      <c r="S28" s="42"/>
      <c r="T28" s="42"/>
      <c r="U28" s="36"/>
      <c r="V28" s="18"/>
      <c r="W28" s="19"/>
      <c r="X28" s="19"/>
      <c r="Y28" s="20"/>
      <c r="Z28" s="21"/>
      <c r="AA28" s="22"/>
      <c r="AB28" s="22"/>
      <c r="AC28" s="36"/>
      <c r="AD28" s="21"/>
      <c r="AE28" s="22"/>
      <c r="AF28" s="22"/>
      <c r="AG28" s="36"/>
      <c r="AH28" s="21"/>
      <c r="AI28" s="22"/>
      <c r="AJ28" s="22"/>
      <c r="AK28" s="36"/>
      <c r="AL28" s="82"/>
      <c r="AM28" s="83"/>
      <c r="AN28" s="83"/>
      <c r="AO28" s="83"/>
      <c r="AP28" s="102"/>
      <c r="AQ28" s="103"/>
      <c r="AR28" s="104"/>
      <c r="AS28" s="83"/>
      <c r="AT28" s="105"/>
      <c r="AW28" s="53"/>
      <c r="AX28" s="21">
        <f ca="1">IF(OFFSET($H$10,COLUMN(BB24)-COLUMN($H$10),ROW(BB24)-ROW($H$10))="","",OFFSET($H$10,COLUMN(BB24)-COLUMN($H$10),ROW(BB24)-ROW($H$10)))</f>
      </c>
      <c r="AY28" s="22"/>
      <c r="AZ28" s="22"/>
      <c r="BA28" s="36"/>
      <c r="BB28" s="41">
        <f ca="1">IF(OFFSET($L$14,COLUMN(BF24)-COLUMN($L$14),ROW(BF24)-ROW($L$14))="","",OFFSET($L$14,COLUMN(BF24)-COLUMN($L$14),ROW(BF24)-ROW($L$14)))</f>
      </c>
      <c r="BC28" s="42"/>
      <c r="BD28" s="42"/>
      <c r="BE28" s="36"/>
      <c r="BF28" s="41">
        <f ca="1">IF(OFFSET($P$18,COLUMN(BJ24)-COLUMN($P$18),ROW(BJ24)-ROW($P$18))="","",OFFSET($P$18,COLUMN(BJ24)-COLUMN($P$18),ROW(BJ24)-ROW($P$18)))</f>
      </c>
      <c r="BG28" s="42"/>
      <c r="BH28" s="42"/>
      <c r="BI28" s="36"/>
      <c r="BJ28" s="63">
        <f ca="1">IF(OFFSET($T$22,COLUMN(BN24)-COLUMN($T$22),ROW(BN24)-ROW($T$22))="","",OFFSET($T$22,COLUMN(BN24)-COLUMN($T$22),ROW(BN24)-ROW($T$22)))</f>
      </c>
      <c r="BK28" s="64"/>
      <c r="BL28" s="64"/>
      <c r="BM28" s="36"/>
      <c r="BN28" s="41">
        <f ca="1">IF(OFFSET($X$26,COLUMN(BR24)-COLUMN($X$26),ROW(BR24)-ROW($X$26))="","",OFFSET($X$26,COLUMN(BR24)-COLUMN($X$26),ROW(BR24)-ROW($X$26)))</f>
      </c>
      <c r="BO28" s="42"/>
      <c r="BP28" s="42"/>
      <c r="BQ28" s="36"/>
      <c r="BR28" s="18"/>
      <c r="BS28" s="19"/>
      <c r="BT28" s="19"/>
      <c r="BU28" s="20"/>
      <c r="BV28" s="21"/>
      <c r="BW28" s="22"/>
      <c r="BX28" s="22"/>
      <c r="BY28" s="36"/>
      <c r="BZ28" s="21"/>
      <c r="CA28" s="22"/>
      <c r="CB28" s="22"/>
      <c r="CC28" s="36"/>
      <c r="CD28" s="21"/>
      <c r="CE28" s="22"/>
      <c r="CF28" s="22"/>
      <c r="CG28" s="36"/>
      <c r="CH28" s="82"/>
      <c r="CI28" s="83"/>
      <c r="CJ28" s="83"/>
      <c r="CK28" s="83"/>
      <c r="CL28" s="102"/>
      <c r="CM28" s="103"/>
      <c r="CN28" s="104"/>
      <c r="CO28" s="83"/>
      <c r="CP28" s="105"/>
    </row>
    <row r="29" spans="1:94" ht="13.5" customHeight="1">
      <c r="A29" s="38"/>
      <c r="B29" s="33">
        <f ca="1">IF(OFFSET($J$11,COLUMN($J$11)-COLUMN($J$11),ROW(H25)-ROW($J$11))="","",OFFSET($J$11,COLUMN($J$11)-COLUMN($J$11),ROW(H25)-ROW($J$11)))</f>
      </c>
      <c r="C29" s="16" t="s">
        <v>182</v>
      </c>
      <c r="D29" s="34">
        <f ca="1">IF(OFFSET($H$11,COLUMN(F25)-COLUMN($H$11),ROW(F25)-ROW($H$11))="","",OFFSET($H$11,COLUMN(F25)-COLUMN($H$11),ROW(F25)-ROW($H$11)))</f>
      </c>
      <c r="E29" s="37">
        <f>IF(B29="","",IF(B29&gt;D29,"○",IF(B29&gt;=D29,"△","●")))</f>
      </c>
      <c r="F29" s="45">
        <f ca="1">IF(OFFSET($N$15,COLUMN($N$15)-COLUMN($N$15),ROW(L25)-ROW($N$15))="","",OFFSET($N$15,COLUMN($N$15)-COLUMN($N$15),ROW(L25)-ROW($N$15)))</f>
      </c>
      <c r="G29" s="28" t="s">
        <v>182</v>
      </c>
      <c r="H29" s="46">
        <f ca="1">IF(OFFSET($L$15,COLUMN(J25)-COLUMN($L$15),ROW(J25)-ROW($L$15))="","",OFFSET($L$15,COLUMN(J25)-COLUMN($L$15),ROW(J25)-ROW($L$15)))</f>
      </c>
      <c r="I29" s="37">
        <f>IF(F29="","",IF(F29&gt;H29,"○",IF(F29&gt;=H29,"△","●")))</f>
      </c>
      <c r="J29" s="45">
        <f ca="1">IF(OFFSET($R$19,COLUMN(P25)-COLUMN($R$19),ROW(P25)-ROW($R$19))="","",OFFSET($R$19,COLUMN(P25)-COLUMN($R$19),ROW(P25)-ROW($R$19)))</f>
      </c>
      <c r="K29" s="28" t="s">
        <v>182</v>
      </c>
      <c r="L29" s="46">
        <f ca="1">IF(OFFSET($P$19,COLUMN(N25)-COLUMN($P$19),ROW(N25)-ROW($P$19))="","",OFFSET($P$19,COLUMN(N25)-COLUMN($P$19),ROW(N25)-ROW($P$19)))</f>
      </c>
      <c r="M29" s="37">
        <f>IF(J29="","",IF(J29&gt;L29,"○",IF(J29&gt;=L29,"△","●")))</f>
      </c>
      <c r="N29" s="45">
        <f ca="1">IF(OFFSET($V$23,COLUMN(T25)-COLUMN($V$23),ROW(T25)-ROW($V$23))="","",OFFSET($V$23,COLUMN(T25)-COLUMN($V$23),ROW(T25)-ROW($V$23)))</f>
      </c>
      <c r="O29" s="28" t="s">
        <v>182</v>
      </c>
      <c r="P29" s="46">
        <f ca="1">IF(OFFSET($T$23,COLUMN(R25)-COLUMN($T$23),ROW(R25)-ROW($T$23))="","",OFFSET($T$23,COLUMN(R25)-COLUMN($T$23),ROW(R25)-ROW($T$23)))</f>
      </c>
      <c r="Q29" s="37">
        <f>IF(N29="","",IF(N29&gt;P29,"○",IF(N29&gt;=P29,"△","●")))</f>
      </c>
      <c r="R29" s="45">
        <f ca="1">IF(OFFSET($Z$27,COLUMN(X25)-COLUMN($Z$27),ROW(X25)-ROW($Z$27))="","",OFFSET($Z$27,COLUMN(X25)-COLUMN($Z$27),ROW(X25)-ROW($Z$27)))</f>
      </c>
      <c r="S29" s="28" t="s">
        <v>182</v>
      </c>
      <c r="T29" s="46">
        <f ca="1">IF(OFFSET($T$23,COLUMN(V25)-COLUMN($T$23),ROW(V25)-ROW($T$23))="","",OFFSET($T$23,COLUMN(V25)-COLUMN($T$23),ROW(V25)-ROW($T$23)))</f>
      </c>
      <c r="U29" s="37">
        <f>IF(R29="","",IF(R29&gt;T29,"○",IF(R29&gt;=T29,"△","●")))</f>
      </c>
      <c r="V29" s="72"/>
      <c r="W29" s="12"/>
      <c r="X29" s="73"/>
      <c r="Y29" s="26">
        <f>IF(V29="","",IF(V29&gt;X29,"○",IF(V29&gt;=X29,"△","●")))</f>
      </c>
      <c r="Z29" s="27"/>
      <c r="AA29" s="28" t="s">
        <v>182</v>
      </c>
      <c r="AB29" s="29"/>
      <c r="AC29" s="37">
        <f>IF(Z29="","",IF(Z29&gt;AB29,"○",IF(Z29&gt;=AB29,"△","●")))</f>
      </c>
      <c r="AD29" s="27"/>
      <c r="AE29" s="28" t="s">
        <v>182</v>
      </c>
      <c r="AF29" s="29"/>
      <c r="AG29" s="37">
        <f>IF(AD29="","",IF(AD29&gt;AF29,"○",IF(AD29&gt;=AF29,"△","●")))</f>
      </c>
      <c r="AH29" s="27"/>
      <c r="AI29" s="28" t="s">
        <v>182</v>
      </c>
      <c r="AJ29" s="29"/>
      <c r="AK29" s="37">
        <f>IF(AH29="","",IF(AH29&gt;AJ29,"○",IF(AH29&gt;=AJ29,"△","●")))</f>
      </c>
      <c r="AL29" s="82"/>
      <c r="AM29" s="83"/>
      <c r="AN29" s="83"/>
      <c r="AO29" s="83"/>
      <c r="AP29" s="102"/>
      <c r="AQ29" s="103"/>
      <c r="AR29" s="104"/>
      <c r="AS29" s="83"/>
      <c r="AT29" s="105"/>
      <c r="AW29" s="53"/>
      <c r="AX29" s="33">
        <f ca="1">IF(OFFSET($J$11,COLUMN($J$11)-COLUMN($J$11),ROW(BD25)-ROW($J$11))="","",OFFSET($J$11,COLUMN($J$11)-COLUMN($J$11),ROW(BD25)-ROW($J$11)))</f>
      </c>
      <c r="AY29" s="16" t="s">
        <v>182</v>
      </c>
      <c r="AZ29" s="34">
        <f ca="1">IF(OFFSET($H$11,COLUMN(BB25)-COLUMN($H$11),ROW(BB25)-ROW($H$11))="","",OFFSET($H$11,COLUMN(BB25)-COLUMN($H$11),ROW(BB25)-ROW($H$11)))</f>
      </c>
      <c r="BA29" s="37">
        <f>IF(AX29="","",IF(AX29&gt;AZ29,"○",IF(AX29&gt;=AZ29,"△","●")))</f>
      </c>
      <c r="BB29" s="45">
        <f ca="1">IF(OFFSET($N$15,COLUMN($N$15)-COLUMN($N$15),ROW(BH25)-ROW($N$15))="","",OFFSET($N$15,COLUMN($N$15)-COLUMN($N$15),ROW(BH25)-ROW($N$15)))</f>
      </c>
      <c r="BC29" s="28" t="s">
        <v>182</v>
      </c>
      <c r="BD29" s="46">
        <f ca="1">IF(OFFSET($L$15,COLUMN(BF25)-COLUMN($L$15),ROW(BF25)-ROW($L$15))="","",OFFSET($L$15,COLUMN(BF25)-COLUMN($L$15),ROW(BF25)-ROW($L$15)))</f>
      </c>
      <c r="BE29" s="37">
        <f>IF(BB29="","",IF(BB29&gt;BD29,"○",IF(BB29&gt;=BD29,"△","●")))</f>
      </c>
      <c r="BF29" s="45">
        <f ca="1">IF(OFFSET($R$19,COLUMN(BL25)-COLUMN($R$19),ROW(BL25)-ROW($R$19))="","",OFFSET($R$19,COLUMN(BL25)-COLUMN($R$19),ROW(BL25)-ROW($R$19)))</f>
      </c>
      <c r="BG29" s="28" t="s">
        <v>182</v>
      </c>
      <c r="BH29" s="46">
        <f ca="1">IF(OFFSET($P$19,COLUMN(BJ25)-COLUMN($P$19),ROW(BJ25)-ROW($P$19))="","",OFFSET($P$19,COLUMN(BJ25)-COLUMN($P$19),ROW(BJ25)-ROW($P$19)))</f>
      </c>
      <c r="BI29" s="37">
        <f>IF(BF29="","",IF(BF29&gt;BH29,"○",IF(BF29&gt;=BH29,"△","●")))</f>
      </c>
      <c r="BJ29" s="45">
        <f ca="1">IF(OFFSET($V$23,COLUMN(BP25)-COLUMN($V$23),ROW(BP25)-ROW($V$23))="","",OFFSET($V$23,COLUMN(BP25)-COLUMN($V$23),ROW(BP25)-ROW($V$23)))</f>
      </c>
      <c r="BK29" s="28" t="s">
        <v>182</v>
      </c>
      <c r="BL29" s="46">
        <f ca="1">IF(OFFSET($T$23,COLUMN(BN25)-COLUMN($T$23),ROW(BN25)-ROW($T$23))="","",OFFSET($T$23,COLUMN(BN25)-COLUMN($T$23),ROW(BN25)-ROW($T$23)))</f>
      </c>
      <c r="BM29" s="37">
        <f>IF(BJ29="","",IF(BJ29&gt;BL29,"○",IF(BJ29&gt;=BL29,"△","●")))</f>
      </c>
      <c r="BN29" s="45">
        <f ca="1">IF(OFFSET($Z$27,COLUMN(BT25)-COLUMN($Z$27),ROW(BT25)-ROW($Z$27))="","",OFFSET($Z$27,COLUMN(BT25)-COLUMN($Z$27),ROW(BT25)-ROW($Z$27)))</f>
      </c>
      <c r="BO29" s="28" t="s">
        <v>182</v>
      </c>
      <c r="BP29" s="46">
        <f ca="1">IF(OFFSET($T$23,COLUMN(BR25)-COLUMN($T$23),ROW(BR25)-ROW($T$23))="","",OFFSET($T$23,COLUMN(BR25)-COLUMN($T$23),ROW(BR25)-ROW($T$23)))</f>
      </c>
      <c r="BQ29" s="37">
        <f>IF(BN29="","",IF(BN29&gt;BP29,"○",IF(BN29&gt;=BP29,"△","●")))</f>
      </c>
      <c r="BR29" s="72"/>
      <c r="BS29" s="12"/>
      <c r="BT29" s="73"/>
      <c r="BU29" s="26">
        <f>IF(BR29="","",IF(BR29&gt;BT29,"○",IF(BR29&gt;=BT29,"△","●")))</f>
      </c>
      <c r="BV29" s="27"/>
      <c r="BW29" s="28" t="s">
        <v>182</v>
      </c>
      <c r="BX29" s="29"/>
      <c r="BY29" s="37">
        <f>IF(BV29="","",IF(BV29&gt;BX29,"○",IF(BV29&gt;=BX29,"△","●")))</f>
      </c>
      <c r="BZ29" s="27"/>
      <c r="CA29" s="28" t="s">
        <v>182</v>
      </c>
      <c r="CB29" s="29"/>
      <c r="CC29" s="37">
        <f>IF(BZ29="","",IF(BZ29&gt;CB29,"○",IF(BZ29&gt;=CB29,"△","●")))</f>
      </c>
      <c r="CD29" s="27"/>
      <c r="CE29" s="28" t="s">
        <v>182</v>
      </c>
      <c r="CF29" s="29"/>
      <c r="CG29" s="37">
        <f>IF(CD29="","",IF(CD29&gt;CF29,"○",IF(CD29&gt;=CF29,"△","●")))</f>
      </c>
      <c r="CH29" s="82"/>
      <c r="CI29" s="83"/>
      <c r="CJ29" s="83"/>
      <c r="CK29" s="83"/>
      <c r="CL29" s="102"/>
      <c r="CM29" s="103"/>
      <c r="CN29" s="104"/>
      <c r="CO29" s="83"/>
      <c r="CP29" s="105"/>
    </row>
    <row r="30" spans="1:94" ht="13.5" customHeight="1">
      <c r="A30" s="38" t="str">
        <f>'リーグ組合せ'!D8</f>
        <v>土田</v>
      </c>
      <c r="B30" s="30">
        <f ca="1">IF(OFFSET($H$8,COLUMN(F26)-COLUMN($H$8),ROW(F26)-ROW($H$8))="","",OFFSET($H$8,COLUMN(F26)-COLUMN($H$8),ROW(F26)-ROW($H$8)))</f>
      </c>
      <c r="C30" s="31"/>
      <c r="D30" s="31"/>
      <c r="E30" s="47"/>
      <c r="F30" s="39">
        <f ca="1">IF(OFFSET($L$12,COLUMN(J26)-COLUMN($L$12),ROW(J26)-ROW($L$12))="","",OFFSET($L$12,COLUMN(J26)-COLUMN($L$12),ROW(J26)-ROW($L$12)))</f>
      </c>
      <c r="G30" s="40"/>
      <c r="H30" s="40"/>
      <c r="I30" s="47"/>
      <c r="J30" s="39">
        <f ca="1">IF(OFFSET($P$16,COLUMN(N26)-COLUMN($P$16),ROW(N26)-ROW($P$16))="","",OFFSET($P$16,COLUMN(N26)-COLUMN($P$16),ROW(N26)-ROW($P$16)))</f>
      </c>
      <c r="K30" s="40"/>
      <c r="L30" s="40"/>
      <c r="M30" s="47"/>
      <c r="N30" s="30">
        <f ca="1">IF(OFFSET($T$20,COLUMN(R26)-COLUMN($T$20),ROW(R26)-ROW($T$20))="","",OFFSET($T$20,COLUMN(R26)-COLUMN($T$20),ROW(R26)-ROW($T$20)))</f>
      </c>
      <c r="O30" s="31"/>
      <c r="P30" s="31"/>
      <c r="Q30" s="47"/>
      <c r="R30" s="30">
        <f ca="1">IF(OFFSET($X$24,COLUMN(V26)-COLUMN($X$24),ROW(V26)-ROW($X$24))="","",OFFSET($X$24,COLUMN(V26)-COLUMN($X$24),ROW(V26)-ROW($X$24)))</f>
      </c>
      <c r="S30" s="31"/>
      <c r="T30" s="31"/>
      <c r="U30" s="47"/>
      <c r="V30" s="30">
        <f ca="1">IF(OFFSET($AB$28,COLUMN(Z26)-COLUMN($AB$28),ROW(Z26)-ROW($AB$28))="","",OFFSET($AB$28,COLUMN(Z26)-COLUMN($AB$28),ROW(Z26)-ROW($AB$28)))</f>
      </c>
      <c r="W30" s="31"/>
      <c r="X30" s="31"/>
      <c r="Y30" s="47"/>
      <c r="Z30" s="55"/>
      <c r="AA30" s="56"/>
      <c r="AB30" s="56"/>
      <c r="AC30" s="54"/>
      <c r="AD30" s="57"/>
      <c r="AE30" s="58"/>
      <c r="AF30" s="58"/>
      <c r="AG30" s="32"/>
      <c r="AH30" s="57"/>
      <c r="AI30" s="58"/>
      <c r="AJ30" s="58"/>
      <c r="AK30" s="32"/>
      <c r="AL30" s="82">
        <f>SUM(AM30:AO31)</f>
        <v>0</v>
      </c>
      <c r="AM30" s="83"/>
      <c r="AN30" s="83"/>
      <c r="AO30" s="83"/>
      <c r="AP30" s="102" t="e">
        <f>AH31+AH33+AD31+AD33+Z31+Z33+V33+V31+R33+R31+N33+N31+J33+J31+F33+F31+B33+B31</f>
        <v>#VALUE!</v>
      </c>
      <c r="AQ30" s="103" t="e">
        <f>AJ33+AJ31+AF33+AF31+AB33+AB31+X33+X31+T33+T31+P33+P31+L33+L31+H33+H31+D33+D31</f>
        <v>#VALUE!</v>
      </c>
      <c r="AR30" s="104" t="e">
        <f>AP30-AQ30</f>
        <v>#VALUE!</v>
      </c>
      <c r="AS30" s="83">
        <f>SUM(AM32:AO33)</f>
        <v>0</v>
      </c>
      <c r="AT30" s="105"/>
      <c r="AW30" s="53">
        <f>'リーグ組合せ'!D43</f>
        <v>0</v>
      </c>
      <c r="AX30" s="30">
        <f ca="1">IF(OFFSET($H$8,COLUMN(BB26)-COLUMN($H$8),ROW(BB26)-ROW($H$8))="","",OFFSET($H$8,COLUMN(BB26)-COLUMN($H$8),ROW(BB26)-ROW($H$8)))</f>
      </c>
      <c r="AY30" s="31"/>
      <c r="AZ30" s="31"/>
      <c r="BA30" s="47"/>
      <c r="BB30" s="39">
        <f ca="1">IF(OFFSET($L$12,COLUMN(BF26)-COLUMN($L$12),ROW(BF26)-ROW($L$12))="","",OFFSET($L$12,COLUMN(BF26)-COLUMN($L$12),ROW(BF26)-ROW($L$12)))</f>
      </c>
      <c r="BC30" s="40"/>
      <c r="BD30" s="40"/>
      <c r="BE30" s="47"/>
      <c r="BF30" s="39">
        <f ca="1">IF(OFFSET($P$16,COLUMN(BJ26)-COLUMN($P$16),ROW(BJ26)-ROW($P$16))="","",OFFSET($P$16,COLUMN(BJ26)-COLUMN($P$16),ROW(BJ26)-ROW($P$16)))</f>
      </c>
      <c r="BG30" s="40"/>
      <c r="BH30" s="40"/>
      <c r="BI30" s="47"/>
      <c r="BJ30" s="30">
        <f ca="1">IF(OFFSET($T$20,COLUMN(BN26)-COLUMN($T$20),ROW(BN26)-ROW($T$20))="","",OFFSET($T$20,COLUMN(BN26)-COLUMN($T$20),ROW(BN26)-ROW($T$20)))</f>
      </c>
      <c r="BK30" s="31"/>
      <c r="BL30" s="31"/>
      <c r="BM30" s="47"/>
      <c r="BN30" s="30">
        <f ca="1">IF(OFFSET($X$24,COLUMN(BR26)-COLUMN($X$24),ROW(BR26)-ROW($X$24))="","",OFFSET($X$24,COLUMN(BR26)-COLUMN($X$24),ROW(BR26)-ROW($X$24)))</f>
      </c>
      <c r="BO30" s="31"/>
      <c r="BP30" s="31"/>
      <c r="BQ30" s="47"/>
      <c r="BR30" s="30">
        <f ca="1">IF(OFFSET($AB$28,COLUMN(BV26)-COLUMN($AB$28),ROW(BV26)-ROW($AB$28))="","",OFFSET($AB$28,COLUMN(BV26)-COLUMN($AB$28),ROW(BV26)-ROW($AB$28)))</f>
      </c>
      <c r="BS30" s="31"/>
      <c r="BT30" s="31"/>
      <c r="BU30" s="47"/>
      <c r="BV30" s="55"/>
      <c r="BW30" s="56"/>
      <c r="BX30" s="56"/>
      <c r="BY30" s="54"/>
      <c r="BZ30" s="57"/>
      <c r="CA30" s="58"/>
      <c r="CB30" s="58"/>
      <c r="CC30" s="32"/>
      <c r="CD30" s="57"/>
      <c r="CE30" s="58"/>
      <c r="CF30" s="58"/>
      <c r="CG30" s="32"/>
      <c r="CH30" s="82">
        <f>SUM(CI30:CK31)</f>
        <v>0</v>
      </c>
      <c r="CI30" s="83"/>
      <c r="CJ30" s="83"/>
      <c r="CK30" s="83"/>
      <c r="CL30" s="102" t="e">
        <f>CD31+CD33+BZ31+BZ33+BV31+BV33+BR33+BR31+BN33+BN31+BJ33+BJ31+BF33+BF31+BB33+BB31+AX33+AX31</f>
        <v>#VALUE!</v>
      </c>
      <c r="CM30" s="103" t="e">
        <f>CF33+CF31+CB33+CB31+BX33+BX31+BT33+BT31+BP33+BP31+BL33+BL31+BH33+BH31+BD33+BD31+AZ33+AZ31</f>
        <v>#VALUE!</v>
      </c>
      <c r="CN30" s="104" t="e">
        <f>CL30-CM30</f>
        <v>#VALUE!</v>
      </c>
      <c r="CO30" s="83">
        <f>SUM(CI32:CK33)</f>
        <v>0</v>
      </c>
      <c r="CP30" s="105"/>
    </row>
    <row r="31" spans="1:94" ht="13.5" customHeight="1">
      <c r="A31" s="38"/>
      <c r="B31" s="33">
        <f ca="1">IF(OFFSET($J$9,COLUMN($J$9)-COLUMN($J$9),ROW(H27)-ROW($J$9))="","",OFFSET($J$9,COLUMN($J$9)-COLUMN($J$9),ROW(H27)-ROW($J$9)))</f>
      </c>
      <c r="C31" s="16" t="s">
        <v>182</v>
      </c>
      <c r="D31" s="34">
        <f ca="1">IF(OFFSET($H$9,COLUMN(F27)-COLUMN($H$9),ROW(F27)-ROW($H$9))="","",OFFSET($H$9,COLUMN(F27)-COLUMN($H$9),ROW(F27)-ROW($H$9)))</f>
      </c>
      <c r="E31" s="44">
        <f>IF(B31="","",IF(B31&gt;D31,"○",IF(B31&gt;=D31,"△","●")))</f>
      </c>
      <c r="F31" s="33">
        <f ca="1">IF(OFFSET($N$13,COLUMN($N$13)-COLUMN($N$13),ROW(L27)-ROW($N$13))="","",OFFSET($N$13,COLUMN($N$13)-COLUMN($N$13),ROW(L27)-ROW($N$13)))</f>
      </c>
      <c r="G31" s="16" t="s">
        <v>182</v>
      </c>
      <c r="H31" s="34">
        <f ca="1">IF(OFFSET($L$13,COLUMN(J27)-COLUMN($L$13),ROW(J27)-ROW($L$13))="","",OFFSET($L$13,COLUMN(J27)-COLUMN($L$13),ROW(J27)-ROW($L$13)))</f>
      </c>
      <c r="I31" s="44">
        <f>IF(F31="","",IF(F31&gt;H31,"○",IF(F31&gt;=H31,"△","●")))</f>
      </c>
      <c r="J31" s="33">
        <f ca="1">IF(OFFSET($R$17,COLUMN(P27)-COLUMN($R$17),ROW(P27)-ROW($R$17))="","",OFFSET($R$17,COLUMN(P27)-COLUMN($R$17),ROW(P27)-ROW($R$17)))</f>
      </c>
      <c r="K31" s="16" t="s">
        <v>182</v>
      </c>
      <c r="L31" s="34">
        <f ca="1">IF(OFFSET($P$17,COLUMN(N27)-COLUMN($P$17),ROW(N27)-ROW($P$17))="","",OFFSET($P$17,COLUMN(N27)-COLUMN($P$17),ROW(N27)-ROW($P$17)))</f>
      </c>
      <c r="M31" s="44">
        <f>IF(J31="","",IF(J31&gt;L31,"○",IF(J31&gt;=L31,"△","●")))</f>
      </c>
      <c r="N31" s="33">
        <f ca="1">IF(OFFSET($V$21,COLUMN(T27)-COLUMN($V$21),ROW(T27)-ROW($V$21))="","",OFFSET($V$21,COLUMN(T27)-COLUMN($V$21),ROW(T27)-ROW($V$21)))</f>
      </c>
      <c r="O31" s="16" t="s">
        <v>182</v>
      </c>
      <c r="P31" s="34">
        <f ca="1">IF(OFFSET($T$21,COLUMN(R27)-COLUMN($T$21),ROW(R27)-ROW($T$21))="","",OFFSET($T$21,COLUMN(R27)-COLUMN($T$21),ROW(R27)-ROW($T$21)))</f>
      </c>
      <c r="Q31" s="44">
        <f>IF(N31="","",IF(N31&gt;P31,"○",IF(N31&gt;=P31,"△","●")))</f>
      </c>
      <c r="R31" s="33">
        <f ca="1">IF(OFFSET($Z$25,COLUMN(X27)-COLUMN($Z$25),ROW(X27)-ROW($Z$25))="","",OFFSET($Z$25,COLUMN(X27)-COLUMN($Z$25),ROW(X27)-ROW($Z$25)))</f>
      </c>
      <c r="S31" s="16" t="s">
        <v>182</v>
      </c>
      <c r="T31" s="34">
        <f ca="1">IF(OFFSET($X$25,COLUMN(V27)-COLUMN($X$25),ROW(V27)-ROW($X$25))="","",OFFSET($X$25,COLUMN(V27)-COLUMN($X$25),ROW(V27)-ROW($X$25)))</f>
      </c>
      <c r="U31" s="44">
        <f>IF(R31="","",IF(R31&gt;T31,"○",IF(R31&gt;=T31,"△","●")))</f>
      </c>
      <c r="V31" s="33">
        <f ca="1">IF(OFFSET($AD$29,COLUMN(AB27)-COLUMN($AD$29),ROW(AB27)-ROW($AD$29))="","",OFFSET($AD$29,COLUMN(AB27)-COLUMN($AD$29),ROW(AB27)-ROW($AD$29)))</f>
      </c>
      <c r="W31" s="16" t="s">
        <v>182</v>
      </c>
      <c r="X31" s="34">
        <f ca="1">IF(OFFSET($AB$29,COLUMN(Z27)-COLUMN($AB$29),ROW(Z27)-ROW($AB$29))="","",OFFSET($AB$29,COLUMN(Z27)-COLUMN($AB$29),ROW(Z27)-ROW($AB$29)))</f>
      </c>
      <c r="Y31" s="44">
        <f>IF(V31="","",IF(V31&gt;X31,"○",IF(V31&gt;=X31,"△","●")))</f>
      </c>
      <c r="Z31" s="66"/>
      <c r="AA31" s="67"/>
      <c r="AB31" s="68"/>
      <c r="AC31" s="14">
        <f>IF(Z31="","",IF(Z31&gt;AB31,"○",IF(Z31&gt;=AB31,"△","●")))</f>
      </c>
      <c r="AD31" s="15"/>
      <c r="AE31" s="16" t="s">
        <v>182</v>
      </c>
      <c r="AF31" s="17"/>
      <c r="AG31" s="44">
        <f>IF(AD31="","",IF(AD31&gt;AF31,"○",IF(AD31&gt;=AF31,"△","●")))</f>
      </c>
      <c r="AH31" s="15"/>
      <c r="AI31" s="16" t="s">
        <v>182</v>
      </c>
      <c r="AJ31" s="17"/>
      <c r="AK31" s="44">
        <f>IF(AH31="","",IF(AH31&gt;AJ31,"○",IF(AH31&gt;=AJ31,"△","●")))</f>
      </c>
      <c r="AL31" s="82"/>
      <c r="AM31" s="83"/>
      <c r="AN31" s="83"/>
      <c r="AO31" s="83"/>
      <c r="AP31" s="102"/>
      <c r="AQ31" s="103"/>
      <c r="AR31" s="104"/>
      <c r="AS31" s="83"/>
      <c r="AT31" s="105"/>
      <c r="AW31" s="53"/>
      <c r="AX31" s="33">
        <f ca="1">IF(OFFSET($J$9,COLUMN($J$9)-COLUMN($J$9),ROW(BD27)-ROW($J$9))="","",OFFSET($J$9,COLUMN($J$9)-COLUMN($J$9),ROW(BD27)-ROW($J$9)))</f>
      </c>
      <c r="AY31" s="16" t="s">
        <v>182</v>
      </c>
      <c r="AZ31" s="34">
        <f ca="1">IF(OFFSET($H$9,COLUMN(BB27)-COLUMN($H$9),ROW(BB27)-ROW($H$9))="","",OFFSET($H$9,COLUMN(BB27)-COLUMN($H$9),ROW(BB27)-ROW($H$9)))</f>
      </c>
      <c r="BA31" s="44">
        <f>IF(AX31="","",IF(AX31&gt;AZ31,"○",IF(AX31&gt;=AZ31,"△","●")))</f>
      </c>
      <c r="BB31" s="33">
        <f ca="1">IF(OFFSET($N$13,COLUMN($N$13)-COLUMN($N$13),ROW(BH27)-ROW($N$13))="","",OFFSET($N$13,COLUMN($N$13)-COLUMN($N$13),ROW(BH27)-ROW($N$13)))</f>
      </c>
      <c r="BC31" s="16" t="s">
        <v>182</v>
      </c>
      <c r="BD31" s="34">
        <f ca="1">IF(OFFSET($L$13,COLUMN(BF27)-COLUMN($L$13),ROW(BF27)-ROW($L$13))="","",OFFSET($L$13,COLUMN(BF27)-COLUMN($L$13),ROW(BF27)-ROW($L$13)))</f>
      </c>
      <c r="BE31" s="44">
        <f>IF(BB31="","",IF(BB31&gt;BD31,"○",IF(BB31&gt;=BD31,"△","●")))</f>
      </c>
      <c r="BF31" s="33">
        <f ca="1">IF(OFFSET($R$17,COLUMN(BL27)-COLUMN($R$17),ROW(BL27)-ROW($R$17))="","",OFFSET($R$17,COLUMN(BL27)-COLUMN($R$17),ROW(BL27)-ROW($R$17)))</f>
      </c>
      <c r="BG31" s="16" t="s">
        <v>182</v>
      </c>
      <c r="BH31" s="34">
        <f ca="1">IF(OFFSET($P$17,COLUMN(BJ27)-COLUMN($P$17),ROW(BJ27)-ROW($P$17))="","",OFFSET($P$17,COLUMN(BJ27)-COLUMN($P$17),ROW(BJ27)-ROW($P$17)))</f>
      </c>
      <c r="BI31" s="44">
        <f>IF(BF31="","",IF(BF31&gt;BH31,"○",IF(BF31&gt;=BH31,"△","●")))</f>
      </c>
      <c r="BJ31" s="33">
        <f ca="1">IF(OFFSET($V$21,COLUMN(BP27)-COLUMN($V$21),ROW(BP27)-ROW($V$21))="","",OFFSET($V$21,COLUMN(BP27)-COLUMN($V$21),ROW(BP27)-ROW($V$21)))</f>
      </c>
      <c r="BK31" s="16" t="s">
        <v>182</v>
      </c>
      <c r="BL31" s="34">
        <f ca="1">IF(OFFSET($T$21,COLUMN(BN27)-COLUMN($T$21),ROW(BN27)-ROW($T$21))="","",OFFSET($T$21,COLUMN(BN27)-COLUMN($T$21),ROW(BN27)-ROW($T$21)))</f>
      </c>
      <c r="BM31" s="44">
        <f>IF(BJ31="","",IF(BJ31&gt;BL31,"○",IF(BJ31&gt;=BL31,"△","●")))</f>
      </c>
      <c r="BN31" s="33">
        <f ca="1">IF(OFFSET($Z$25,COLUMN(BT27)-COLUMN($Z$25),ROW(BT27)-ROW($Z$25))="","",OFFSET($Z$25,COLUMN(BT27)-COLUMN($Z$25),ROW(BT27)-ROW($Z$25)))</f>
      </c>
      <c r="BO31" s="16" t="s">
        <v>182</v>
      </c>
      <c r="BP31" s="34">
        <f ca="1">IF(OFFSET($X$25,COLUMN(BR27)-COLUMN($X$25),ROW(BR27)-ROW($X$25))="","",OFFSET($X$25,COLUMN(BR27)-COLUMN($X$25),ROW(BR27)-ROW($X$25)))</f>
      </c>
      <c r="BQ31" s="44">
        <f>IF(BN31="","",IF(BN31&gt;BP31,"○",IF(BN31&gt;=BP31,"△","●")))</f>
      </c>
      <c r="BR31" s="33">
        <f ca="1">IF(OFFSET($AD$29,COLUMN(BX27)-COLUMN($AD$29),ROW(BX27)-ROW($AD$29))="","",OFFSET($AD$29,COLUMN(BX27)-COLUMN($AD$29),ROW(BX27)-ROW($AD$29)))</f>
      </c>
      <c r="BS31" s="16" t="s">
        <v>182</v>
      </c>
      <c r="BT31" s="34">
        <f ca="1">IF(OFFSET($AB$29,COLUMN(BV27)-COLUMN($AB$29),ROW(BV27)-ROW($AB$29))="","",OFFSET($AB$29,COLUMN(BV27)-COLUMN($AB$29),ROW(BV27)-ROW($AB$29)))</f>
      </c>
      <c r="BU31" s="44">
        <f>IF(BR31="","",IF(BR31&gt;BT31,"○",IF(BR31&gt;=BT31,"△","●")))</f>
      </c>
      <c r="BV31" s="66"/>
      <c r="BW31" s="67"/>
      <c r="BX31" s="68"/>
      <c r="BY31" s="14">
        <f>IF(BV31="","",IF(BV31&gt;BX31,"○",IF(BV31&gt;=BX31,"△","●")))</f>
      </c>
      <c r="BZ31" s="15"/>
      <c r="CA31" s="16" t="s">
        <v>182</v>
      </c>
      <c r="CB31" s="17"/>
      <c r="CC31" s="44">
        <f>IF(BZ31="","",IF(BZ31&gt;CB31,"○",IF(BZ31&gt;=CB31,"△","●")))</f>
      </c>
      <c r="CD31" s="15"/>
      <c r="CE31" s="16" t="s">
        <v>182</v>
      </c>
      <c r="CF31" s="17"/>
      <c r="CG31" s="44">
        <f>IF(CD31="","",IF(CD31&gt;CF31,"○",IF(CD31&gt;=CF31,"△","●")))</f>
      </c>
      <c r="CH31" s="82"/>
      <c r="CI31" s="83"/>
      <c r="CJ31" s="83"/>
      <c r="CK31" s="83"/>
      <c r="CL31" s="102"/>
      <c r="CM31" s="103"/>
      <c r="CN31" s="104"/>
      <c r="CO31" s="83"/>
      <c r="CP31" s="105"/>
    </row>
    <row r="32" spans="1:94" ht="13.5" customHeight="1">
      <c r="A32" s="38"/>
      <c r="B32" s="21">
        <f ca="1">IF(OFFSET($H$10,COLUMN(F28)-COLUMN($H$10),ROW(F28)-ROW($H$10))="","",OFFSET($H$10,COLUMN(F28)-COLUMN($H$10),ROW(F28)-ROW($H$10)))</f>
      </c>
      <c r="C32" s="22"/>
      <c r="D32" s="22"/>
      <c r="E32" s="36"/>
      <c r="F32" s="41">
        <f ca="1">IF(OFFSET($L$14,COLUMN(J28)-COLUMN($L$14),ROW(J28)-ROW($L$14))="","",OFFSET($L$14,COLUMN(J28)-COLUMN($L$14),ROW(J28)-ROW($L$14)))</f>
      </c>
      <c r="G32" s="42"/>
      <c r="H32" s="42"/>
      <c r="I32" s="36"/>
      <c r="J32" s="41">
        <f ca="1">IF(OFFSET($P$18,COLUMN(N28)-COLUMN($P$18),ROW(N28)-ROW($P$18))="","",OFFSET($P$18,COLUMN(N28)-COLUMN($P$18),ROW(N28)-ROW($P$18)))</f>
      </c>
      <c r="K32" s="42"/>
      <c r="L32" s="42"/>
      <c r="M32" s="36"/>
      <c r="N32" s="63">
        <f ca="1">IF(OFFSET($T$22,COLUMN(R28)-COLUMN($T$22),ROW(R28)-ROW($T$22))="","",OFFSET($T$22,COLUMN(R28)-COLUMN($T$22),ROW(R28)-ROW($T$22)))</f>
      </c>
      <c r="O32" s="64"/>
      <c r="P32" s="64"/>
      <c r="Q32" s="36"/>
      <c r="R32" s="41">
        <f ca="1">IF(OFFSET($X$26,COLUMN(V28)-COLUMN($X$26),ROW(V28)-ROW($X$26))="","",OFFSET($X$26,COLUMN(V28)-COLUMN($X$26),ROW(V28)-ROW($X$26)))</f>
      </c>
      <c r="S32" s="42"/>
      <c r="T32" s="42"/>
      <c r="U32" s="36"/>
      <c r="V32" s="41">
        <f ca="1">IF(OFFSET($AB$30,COLUMN(Z28)-COLUMN($AB$30),ROW(Z28)-ROW($AB$30))="","",OFFSET($AB$30,COLUMN(Z28)-COLUMN($AB$30),ROW(Z28)-ROW($AB$30)))</f>
      </c>
      <c r="W32" s="42"/>
      <c r="X32" s="42"/>
      <c r="Y32" s="36"/>
      <c r="Z32" s="6"/>
      <c r="AA32" s="7"/>
      <c r="AB32" s="7"/>
      <c r="AC32" s="20"/>
      <c r="AD32" s="21"/>
      <c r="AE32" s="22"/>
      <c r="AF32" s="22"/>
      <c r="AG32" s="36"/>
      <c r="AH32" s="21"/>
      <c r="AI32" s="22"/>
      <c r="AJ32" s="22"/>
      <c r="AK32" s="36"/>
      <c r="AL32" s="82"/>
      <c r="AM32" s="83"/>
      <c r="AN32" s="83"/>
      <c r="AO32" s="83"/>
      <c r="AP32" s="102"/>
      <c r="AQ32" s="103"/>
      <c r="AR32" s="104"/>
      <c r="AS32" s="83"/>
      <c r="AT32" s="105"/>
      <c r="AW32" s="53"/>
      <c r="AX32" s="21">
        <f ca="1">IF(OFFSET($H$10,COLUMN(BB28)-COLUMN($H$10),ROW(BB28)-ROW($H$10))="","",OFFSET($H$10,COLUMN(BB28)-COLUMN($H$10),ROW(BB28)-ROW($H$10)))</f>
      </c>
      <c r="AY32" s="22"/>
      <c r="AZ32" s="22"/>
      <c r="BA32" s="36"/>
      <c r="BB32" s="41">
        <f ca="1">IF(OFFSET($L$14,COLUMN(BF28)-COLUMN($L$14),ROW(BF28)-ROW($L$14))="","",OFFSET($L$14,COLUMN(BF28)-COLUMN($L$14),ROW(BF28)-ROW($L$14)))</f>
      </c>
      <c r="BC32" s="42"/>
      <c r="BD32" s="42"/>
      <c r="BE32" s="36"/>
      <c r="BF32" s="41">
        <f ca="1">IF(OFFSET($P$18,COLUMN(BJ28)-COLUMN($P$18),ROW(BJ28)-ROW($P$18))="","",OFFSET($P$18,COLUMN(BJ28)-COLUMN($P$18),ROW(BJ28)-ROW($P$18)))</f>
      </c>
      <c r="BG32" s="42"/>
      <c r="BH32" s="42"/>
      <c r="BI32" s="36"/>
      <c r="BJ32" s="63">
        <f ca="1">IF(OFFSET($T$22,COLUMN(BN28)-COLUMN($T$22),ROW(BN28)-ROW($T$22))="","",OFFSET($T$22,COLUMN(BN28)-COLUMN($T$22),ROW(BN28)-ROW($T$22)))</f>
      </c>
      <c r="BK32" s="64"/>
      <c r="BL32" s="64"/>
      <c r="BM32" s="36"/>
      <c r="BN32" s="41">
        <f ca="1">IF(OFFSET($X$26,COLUMN(BR28)-COLUMN($X$26),ROW(BR28)-ROW($X$26))="","",OFFSET($X$26,COLUMN(BR28)-COLUMN($X$26),ROW(BR28)-ROW($X$26)))</f>
      </c>
      <c r="BO32" s="42"/>
      <c r="BP32" s="42"/>
      <c r="BQ32" s="36"/>
      <c r="BR32" s="41">
        <f ca="1">IF(OFFSET($AB$30,COLUMN(BV28)-COLUMN($AB$30),ROW(BV28)-ROW($AB$30))="","",OFFSET($AB$30,COLUMN(BV28)-COLUMN($AB$30),ROW(BV28)-ROW($AB$30)))</f>
      </c>
      <c r="BS32" s="42"/>
      <c r="BT32" s="42"/>
      <c r="BU32" s="36"/>
      <c r="BV32" s="6"/>
      <c r="BW32" s="7"/>
      <c r="BX32" s="7"/>
      <c r="BY32" s="20"/>
      <c r="BZ32" s="21"/>
      <c r="CA32" s="22"/>
      <c r="CB32" s="22"/>
      <c r="CC32" s="36"/>
      <c r="CD32" s="21"/>
      <c r="CE32" s="22"/>
      <c r="CF32" s="22"/>
      <c r="CG32" s="36"/>
      <c r="CH32" s="82"/>
      <c r="CI32" s="83"/>
      <c r="CJ32" s="83"/>
      <c r="CK32" s="83"/>
      <c r="CL32" s="102"/>
      <c r="CM32" s="103"/>
      <c r="CN32" s="104"/>
      <c r="CO32" s="83"/>
      <c r="CP32" s="105"/>
    </row>
    <row r="33" spans="1:94" ht="13.5" customHeight="1">
      <c r="A33" s="38"/>
      <c r="B33" s="33">
        <f ca="1">IF(OFFSET($J$11,COLUMN($J$11)-COLUMN($J$11),ROW(H29)-ROW($J$11))="","",OFFSET($J$11,COLUMN($J$11)-COLUMN($J$11),ROW(H29)-ROW($J$11)))</f>
      </c>
      <c r="C33" s="16" t="s">
        <v>182</v>
      </c>
      <c r="D33" s="34">
        <f ca="1">IF(OFFSET($H$11,COLUMN(F29)-COLUMN($H$11),ROW(F29)-ROW($H$11))="","",OFFSET($H$11,COLUMN(F29)-COLUMN($H$11),ROW(F29)-ROW($H$11)))</f>
      </c>
      <c r="E33" s="37">
        <f>IF(B33="","",IF(B33&gt;D33,"○",IF(B33&gt;=D33,"△","●")))</f>
      </c>
      <c r="F33" s="45">
        <f ca="1">IF(OFFSET($N$15,COLUMN($N$15)-COLUMN($N$15),ROW(L29)-ROW($N$15))="","",OFFSET($N$15,COLUMN($N$15)-COLUMN($N$15),ROW(L29)-ROW($N$15)))</f>
      </c>
      <c r="G33" s="28" t="s">
        <v>182</v>
      </c>
      <c r="H33" s="46">
        <f ca="1">IF(OFFSET($L$15,COLUMN(J29)-COLUMN($L$15),ROW(J29)-ROW($L$15))="","",OFFSET($L$15,COLUMN(J29)-COLUMN($L$15),ROW(J29)-ROW($L$15)))</f>
      </c>
      <c r="I33" s="37">
        <f>IF(F33="","",IF(F33&gt;H33,"○",IF(F33&gt;=H33,"△","●")))</f>
      </c>
      <c r="J33" s="45">
        <f ca="1">IF(OFFSET($R$19,COLUMN(P29)-COLUMN($R$19),ROW(P29)-ROW($R$19))="","",OFFSET($R$19,COLUMN(P29)-COLUMN($R$19),ROW(P29)-ROW($R$19)))</f>
      </c>
      <c r="K33" s="28" t="s">
        <v>182</v>
      </c>
      <c r="L33" s="46">
        <f ca="1">IF(OFFSET($P$19,COLUMN(N29)-COLUMN($P$19),ROW(N29)-ROW($P$19))="","",OFFSET($P$19,COLUMN(N29)-COLUMN($P$19),ROW(N29)-ROW($P$19)))</f>
      </c>
      <c r="M33" s="37">
        <f>IF(J33="","",IF(J33&gt;L33,"○",IF(J33&gt;=L33,"△","●")))</f>
      </c>
      <c r="N33" s="45">
        <f ca="1">IF(OFFSET($V$23,COLUMN(T29)-COLUMN($V$23),ROW(T29)-ROW($V$23))="","",OFFSET($V$23,COLUMN(T29)-COLUMN($V$23),ROW(T29)-ROW($V$23)))</f>
      </c>
      <c r="O33" s="28" t="s">
        <v>182</v>
      </c>
      <c r="P33" s="46">
        <f ca="1">IF(OFFSET($T$23,COLUMN(R29)-COLUMN($T$23),ROW(R29)-ROW($T$23))="","",OFFSET($T$23,COLUMN(R29)-COLUMN($T$23),ROW(R29)-ROW($T$23)))</f>
      </c>
      <c r="Q33" s="37">
        <f>IF(N33="","",IF(N33&gt;P33,"○",IF(N33&gt;=P33,"△","●")))</f>
      </c>
      <c r="R33" s="45">
        <f ca="1">IF(OFFSET($Z$27,COLUMN(X29)-COLUMN($Z$27),ROW(X29)-ROW($Z$27))="","",OFFSET($Z$27,COLUMN(X29)-COLUMN($Z$27),ROW(X29)-ROW($Z$27)))</f>
      </c>
      <c r="S33" s="28" t="s">
        <v>182</v>
      </c>
      <c r="T33" s="46">
        <f ca="1">IF(OFFSET($T$23,COLUMN(V29)-COLUMN($T$23),ROW(V29)-ROW($T$23))="","",OFFSET($T$23,COLUMN(V29)-COLUMN($T$23),ROW(V29)-ROW($T$23)))</f>
      </c>
      <c r="U33" s="37">
        <f>IF(R33="","",IF(R33&gt;T33,"○",IF(R33&gt;=T33,"△","●")))</f>
      </c>
      <c r="V33" s="45">
        <f ca="1">IF(OFFSET($AD$31,COLUMN(AB29)-COLUMN($AD$31),ROW(AB29)-ROW($AD$31))="","",OFFSET($AD$31,COLUMN(AB29)-COLUMN($AD$31),ROW(AB29)-ROW($AD$31)))</f>
      </c>
      <c r="W33" s="28" t="s">
        <v>182</v>
      </c>
      <c r="X33" s="46">
        <f ca="1">IF(OFFSET($T$23,COLUMN(Z29)-COLUMN($T$23),ROW(Z29)-ROW($T$23))="","",OFFSET($T$23,COLUMN(Z29)-COLUMN($T$23),ROW(Z29)-ROW($T$23)))</f>
      </c>
      <c r="Y33" s="37">
        <f>IF(V33="","",IF(V33&gt;X33,"○",IF(V33&gt;=X33,"△","●")))</f>
      </c>
      <c r="Z33" s="69"/>
      <c r="AA33" s="70"/>
      <c r="AB33" s="71"/>
      <c r="AC33" s="26">
        <f>IF(Z33="","",IF(Z33&gt;AB33,"○",IF(Z33&gt;=AB33,"△","●")))</f>
      </c>
      <c r="AD33" s="27"/>
      <c r="AE33" s="28" t="s">
        <v>182</v>
      </c>
      <c r="AF33" s="29"/>
      <c r="AG33" s="37">
        <f>IF(AD33="","",IF(AD33&gt;AF33,"○",IF(AD33&gt;=AF33,"△","●")))</f>
      </c>
      <c r="AH33" s="27"/>
      <c r="AI33" s="28" t="s">
        <v>182</v>
      </c>
      <c r="AJ33" s="29"/>
      <c r="AK33" s="37">
        <f>IF(AH33="","",IF(AH33&gt;AJ33,"○",IF(AH33&gt;=AJ33,"△","●")))</f>
      </c>
      <c r="AL33" s="82"/>
      <c r="AM33" s="83"/>
      <c r="AN33" s="83"/>
      <c r="AO33" s="83"/>
      <c r="AP33" s="102"/>
      <c r="AQ33" s="103"/>
      <c r="AR33" s="104"/>
      <c r="AS33" s="83"/>
      <c r="AT33" s="105"/>
      <c r="AW33" s="53"/>
      <c r="AX33" s="33">
        <f ca="1">IF(OFFSET($J$11,COLUMN($J$11)-COLUMN($J$11),ROW(BD29)-ROW($J$11))="","",OFFSET($J$11,COLUMN($J$11)-COLUMN($J$11),ROW(BD29)-ROW($J$11)))</f>
      </c>
      <c r="AY33" s="16" t="s">
        <v>182</v>
      </c>
      <c r="AZ33" s="34">
        <f ca="1">IF(OFFSET($H$11,COLUMN(BB29)-COLUMN($H$11),ROW(BB29)-ROW($H$11))="","",OFFSET($H$11,COLUMN(BB29)-COLUMN($H$11),ROW(BB29)-ROW($H$11)))</f>
      </c>
      <c r="BA33" s="37">
        <f>IF(AX33="","",IF(AX33&gt;AZ33,"○",IF(AX33&gt;=AZ33,"△","●")))</f>
      </c>
      <c r="BB33" s="45">
        <f ca="1">IF(OFFSET($N$15,COLUMN($N$15)-COLUMN($N$15),ROW(BH29)-ROW($N$15))="","",OFFSET($N$15,COLUMN($N$15)-COLUMN($N$15),ROW(BH29)-ROW($N$15)))</f>
      </c>
      <c r="BC33" s="28" t="s">
        <v>182</v>
      </c>
      <c r="BD33" s="46">
        <f ca="1">IF(OFFSET($L$15,COLUMN(BF29)-COLUMN($L$15),ROW(BF29)-ROW($L$15))="","",OFFSET($L$15,COLUMN(BF29)-COLUMN($L$15),ROW(BF29)-ROW($L$15)))</f>
      </c>
      <c r="BE33" s="37">
        <f>IF(BB33="","",IF(BB33&gt;BD33,"○",IF(BB33&gt;=BD33,"△","●")))</f>
      </c>
      <c r="BF33" s="45">
        <f ca="1">IF(OFFSET($R$19,COLUMN(BL29)-COLUMN($R$19),ROW(BL29)-ROW($R$19))="","",OFFSET($R$19,COLUMN(BL29)-COLUMN($R$19),ROW(BL29)-ROW($R$19)))</f>
      </c>
      <c r="BG33" s="28" t="s">
        <v>182</v>
      </c>
      <c r="BH33" s="46">
        <f ca="1">IF(OFFSET($P$19,COLUMN(BJ29)-COLUMN($P$19),ROW(BJ29)-ROW($P$19))="","",OFFSET($P$19,COLUMN(BJ29)-COLUMN($P$19),ROW(BJ29)-ROW($P$19)))</f>
      </c>
      <c r="BI33" s="37">
        <f>IF(BF33="","",IF(BF33&gt;BH33,"○",IF(BF33&gt;=BH33,"△","●")))</f>
      </c>
      <c r="BJ33" s="45">
        <f ca="1">IF(OFFSET($V$23,COLUMN(BP29)-COLUMN($V$23),ROW(BP29)-ROW($V$23))="","",OFFSET($V$23,COLUMN(BP29)-COLUMN($V$23),ROW(BP29)-ROW($V$23)))</f>
      </c>
      <c r="BK33" s="28" t="s">
        <v>182</v>
      </c>
      <c r="BL33" s="46">
        <f ca="1">IF(OFFSET($T$23,COLUMN(BN29)-COLUMN($T$23),ROW(BN29)-ROW($T$23))="","",OFFSET($T$23,COLUMN(BN29)-COLUMN($T$23),ROW(BN29)-ROW($T$23)))</f>
      </c>
      <c r="BM33" s="37">
        <f>IF(BJ33="","",IF(BJ33&gt;BL33,"○",IF(BJ33&gt;=BL33,"△","●")))</f>
      </c>
      <c r="BN33" s="45">
        <f ca="1">IF(OFFSET($Z$27,COLUMN(BT29)-COLUMN($Z$27),ROW(BT29)-ROW($Z$27))="","",OFFSET($Z$27,COLUMN(BT29)-COLUMN($Z$27),ROW(BT29)-ROW($Z$27)))</f>
      </c>
      <c r="BO33" s="28" t="s">
        <v>182</v>
      </c>
      <c r="BP33" s="46">
        <f ca="1">IF(OFFSET($T$23,COLUMN(BR29)-COLUMN($T$23),ROW(BR29)-ROW($T$23))="","",OFFSET($T$23,COLUMN(BR29)-COLUMN($T$23),ROW(BR29)-ROW($T$23)))</f>
      </c>
      <c r="BQ33" s="37">
        <f>IF(BN33="","",IF(BN33&gt;BP33,"○",IF(BN33&gt;=BP33,"△","●")))</f>
      </c>
      <c r="BR33" s="45">
        <f ca="1">IF(OFFSET($AD$31,COLUMN(BX29)-COLUMN($AD$31),ROW(BX29)-ROW($AD$31))="","",OFFSET($AD$31,COLUMN(BX29)-COLUMN($AD$31),ROW(BX29)-ROW($AD$31)))</f>
      </c>
      <c r="BS33" s="28" t="s">
        <v>182</v>
      </c>
      <c r="BT33" s="46">
        <f ca="1">IF(OFFSET($T$23,COLUMN(BV29)-COLUMN($T$23),ROW(BV29)-ROW($T$23))="","",OFFSET($T$23,COLUMN(BV29)-COLUMN($T$23),ROW(BV29)-ROW($T$23)))</f>
      </c>
      <c r="BU33" s="37">
        <f>IF(BR33="","",IF(BR33&gt;BT33,"○",IF(BR33&gt;=BT33,"△","●")))</f>
      </c>
      <c r="BV33" s="69"/>
      <c r="BW33" s="70"/>
      <c r="BX33" s="71"/>
      <c r="BY33" s="26">
        <f>IF(BV33="","",IF(BV33&gt;BX33,"○",IF(BV33&gt;=BX33,"△","●")))</f>
      </c>
      <c r="BZ33" s="27"/>
      <c r="CA33" s="28" t="s">
        <v>182</v>
      </c>
      <c r="CB33" s="29"/>
      <c r="CC33" s="37">
        <f>IF(BZ33="","",IF(BZ33&gt;CB33,"○",IF(BZ33&gt;=CB33,"△","●")))</f>
      </c>
      <c r="CD33" s="27"/>
      <c r="CE33" s="28" t="s">
        <v>182</v>
      </c>
      <c r="CF33" s="29"/>
      <c r="CG33" s="37">
        <f>IF(CD33="","",IF(CD33&gt;CF33,"○",IF(CD33&gt;=CF33,"△","●")))</f>
      </c>
      <c r="CH33" s="82"/>
      <c r="CI33" s="83"/>
      <c r="CJ33" s="83"/>
      <c r="CK33" s="83"/>
      <c r="CL33" s="102"/>
      <c r="CM33" s="103"/>
      <c r="CN33" s="104"/>
      <c r="CO33" s="83"/>
      <c r="CP33" s="105"/>
    </row>
    <row r="34" spans="1:94" ht="13.5" customHeight="1">
      <c r="A34" s="38" t="str">
        <f>'リーグ組合せ'!D9</f>
        <v>美濃</v>
      </c>
      <c r="B34" s="30">
        <f ca="1">IF(OFFSET($H$8,COLUMN(F30)-COLUMN($H$8),ROW(F30)-ROW($H$8))="","",OFFSET($H$8,COLUMN(F30)-COLUMN($H$8),ROW(F30)-ROW($H$8)))</f>
      </c>
      <c r="C34" s="31"/>
      <c r="D34" s="31"/>
      <c r="E34" s="47"/>
      <c r="F34" s="39">
        <f ca="1">IF(OFFSET($L$12,COLUMN(J30)-COLUMN($L$12),ROW(J30)-ROW($L$12))="","",OFFSET($L$12,COLUMN(J30)-COLUMN($L$12),ROW(J30)-ROW($L$12)))</f>
      </c>
      <c r="G34" s="40"/>
      <c r="H34" s="40"/>
      <c r="I34" s="47"/>
      <c r="J34" s="39">
        <f ca="1">IF(OFFSET($P$16,COLUMN(N30)-COLUMN($P$16),ROW(N30)-ROW($P$16))="","",OFFSET($P$16,COLUMN(N30)-COLUMN($P$16),ROW(N30)-ROW($P$16)))</f>
      </c>
      <c r="K34" s="40"/>
      <c r="L34" s="40"/>
      <c r="M34" s="47"/>
      <c r="N34" s="30">
        <f ca="1">IF(OFFSET($T$20,COLUMN(R30)-COLUMN($T$20),ROW(R30)-ROW($T$20))="","",OFFSET($T$20,COLUMN(R30)-COLUMN($T$20),ROW(R30)-ROW($T$20)))</f>
      </c>
      <c r="O34" s="31"/>
      <c r="P34" s="31"/>
      <c r="Q34" s="47"/>
      <c r="R34" s="30">
        <f ca="1">IF(OFFSET($X$24,COLUMN(V30)-COLUMN($X$24),ROW(V30)-ROW($X$24))="","",OFFSET($X$24,COLUMN(V30)-COLUMN($X$24),ROW(V30)-ROW($X$24)))</f>
      </c>
      <c r="S34" s="31"/>
      <c r="T34" s="31"/>
      <c r="U34" s="47"/>
      <c r="V34" s="30">
        <f ca="1">IF(OFFSET($AB$28,COLUMN(Z30)-COLUMN($AB$28),ROW(Z30)-ROW($AB$28))="","",OFFSET($AB$28,COLUMN(Z30)-COLUMN($AB$28),ROW(Z30)-ROW($AB$28)))</f>
      </c>
      <c r="W34" s="31"/>
      <c r="X34" s="31"/>
      <c r="Y34" s="47"/>
      <c r="Z34" s="30">
        <f ca="1">IF(OFFSET($AF$32,COLUMN(AD30)-COLUMN($AF$32),ROW(AD30)-ROW($AF$32))="","",OFFSET($AF$32,COLUMN(AD30)-COLUMN($AF$32),ROW(AD30)-ROW($AF$32)))</f>
      </c>
      <c r="AA34" s="31"/>
      <c r="AB34" s="31"/>
      <c r="AC34" s="47"/>
      <c r="AD34" s="55"/>
      <c r="AE34" s="56"/>
      <c r="AF34" s="56"/>
      <c r="AG34" s="54"/>
      <c r="AH34" s="57"/>
      <c r="AI34" s="58"/>
      <c r="AJ34" s="58"/>
      <c r="AK34" s="32"/>
      <c r="AL34" s="82">
        <f>SUM(AM34:AO35)</f>
        <v>0</v>
      </c>
      <c r="AM34" s="83"/>
      <c r="AN34" s="83"/>
      <c r="AO34" s="83"/>
      <c r="AP34" s="102" t="e">
        <f>AH35+AH37+AD35+AD37+Z35+Z37+V37+V35+R37+R35+N37+N35+J37+J35+F37+F35+B37+B35</f>
        <v>#VALUE!</v>
      </c>
      <c r="AQ34" s="103" t="e">
        <f>AJ37+AJ35+AF37+AF35+AB37+AB35+X37+X35+T37+T35+P37+P35+L37+L35+H37+H35+D37+D35</f>
        <v>#VALUE!</v>
      </c>
      <c r="AR34" s="104" t="e">
        <f>AP34-AQ34</f>
        <v>#VALUE!</v>
      </c>
      <c r="AS34" s="83">
        <f>SUM(AM36:AO37)</f>
        <v>0</v>
      </c>
      <c r="AT34" s="105"/>
      <c r="AW34" s="53">
        <f>'リーグ組合せ'!D47</f>
        <v>0</v>
      </c>
      <c r="AX34" s="30">
        <f ca="1">IF(OFFSET($H$8,COLUMN(BB30)-COLUMN($H$8),ROW(BB30)-ROW($H$8))="","",OFFSET($H$8,COLUMN(BB30)-COLUMN($H$8),ROW(BB30)-ROW($H$8)))</f>
      </c>
      <c r="AY34" s="31"/>
      <c r="AZ34" s="31"/>
      <c r="BA34" s="47"/>
      <c r="BB34" s="39">
        <f ca="1">IF(OFFSET($L$12,COLUMN(BF30)-COLUMN($L$12),ROW(BF30)-ROW($L$12))="","",OFFSET($L$12,COLUMN(BF30)-COLUMN($L$12),ROW(BF30)-ROW($L$12)))</f>
      </c>
      <c r="BC34" s="40"/>
      <c r="BD34" s="40"/>
      <c r="BE34" s="47"/>
      <c r="BF34" s="39">
        <f ca="1">IF(OFFSET($P$16,COLUMN(BJ30)-COLUMN($P$16),ROW(BJ30)-ROW($P$16))="","",OFFSET($P$16,COLUMN(BJ30)-COLUMN($P$16),ROW(BJ30)-ROW($P$16)))</f>
      </c>
      <c r="BG34" s="40"/>
      <c r="BH34" s="40"/>
      <c r="BI34" s="47"/>
      <c r="BJ34" s="30">
        <f ca="1">IF(OFFSET($T$20,COLUMN(BN30)-COLUMN($T$20),ROW(BN30)-ROW($T$20))="","",OFFSET($T$20,COLUMN(BN30)-COLUMN($T$20),ROW(BN30)-ROW($T$20)))</f>
      </c>
      <c r="BK34" s="31"/>
      <c r="BL34" s="31"/>
      <c r="BM34" s="47"/>
      <c r="BN34" s="30">
        <f ca="1">IF(OFFSET($X$24,COLUMN(BR30)-COLUMN($X$24),ROW(BR30)-ROW($X$24))="","",OFFSET($X$24,COLUMN(BR30)-COLUMN($X$24),ROW(BR30)-ROW($X$24)))</f>
      </c>
      <c r="BO34" s="31"/>
      <c r="BP34" s="31"/>
      <c r="BQ34" s="47"/>
      <c r="BR34" s="30">
        <f ca="1">IF(OFFSET($AB$28,COLUMN(BV30)-COLUMN($AB$28),ROW(BV30)-ROW($AB$28))="","",OFFSET($AB$28,COLUMN(BV30)-COLUMN($AB$28),ROW(BV30)-ROW($AB$28)))</f>
      </c>
      <c r="BS34" s="31"/>
      <c r="BT34" s="31"/>
      <c r="BU34" s="47"/>
      <c r="BV34" s="30">
        <f ca="1">IF(OFFSET($AF$32,COLUMN(BZ30)-COLUMN($AF$32),ROW(BZ30)-ROW($AF$32))="","",OFFSET($AF$32,COLUMN(BZ30)-COLUMN($AF$32),ROW(BZ30)-ROW($AF$32)))</f>
      </c>
      <c r="BW34" s="31"/>
      <c r="BX34" s="31"/>
      <c r="BY34" s="47"/>
      <c r="BZ34" s="55"/>
      <c r="CA34" s="56"/>
      <c r="CB34" s="56"/>
      <c r="CC34" s="54"/>
      <c r="CD34" s="57"/>
      <c r="CE34" s="58"/>
      <c r="CF34" s="58"/>
      <c r="CG34" s="32"/>
      <c r="CH34" s="82">
        <f>SUM(CI34:CK35)</f>
        <v>0</v>
      </c>
      <c r="CI34" s="83"/>
      <c r="CJ34" s="83"/>
      <c r="CK34" s="83"/>
      <c r="CL34" s="102" t="e">
        <f>CD35+CD37+BZ35+BZ37+BV35+BV37+BR37+BR35+BN37+BN35+BJ37+BJ35+BF37+BF35+BB37+BB35+AX37+AX35</f>
        <v>#VALUE!</v>
      </c>
      <c r="CM34" s="103" t="e">
        <f>CF37+CF35+CB37+CB35+BX37+BX35+BT37+BT35+BP37+BP35+BL37+BL35+BH37+BH35+BD37+BD35+AZ37+AZ35</f>
        <v>#VALUE!</v>
      </c>
      <c r="CN34" s="104" t="e">
        <f>CL34-CM34</f>
        <v>#VALUE!</v>
      </c>
      <c r="CO34" s="83">
        <f>SUM(CI36:CK37)</f>
        <v>0</v>
      </c>
      <c r="CP34" s="105"/>
    </row>
    <row r="35" spans="1:94" ht="13.5" customHeight="1">
      <c r="A35" s="38"/>
      <c r="B35" s="33">
        <f ca="1">IF(OFFSET($J$9,COLUMN($J$9)-COLUMN($J$9),ROW(H31)-ROW($J$9))="","",OFFSET($J$9,COLUMN($J$9)-COLUMN($J$9),ROW(H31)-ROW($J$9)))</f>
      </c>
      <c r="C35" s="16" t="s">
        <v>182</v>
      </c>
      <c r="D35" s="34">
        <f ca="1">IF(OFFSET($H$9,COLUMN(F31)-COLUMN($H$9),ROW(F31)-ROW($H$9))="","",OFFSET($H$9,COLUMN(F31)-COLUMN($H$9),ROW(F31)-ROW($H$9)))</f>
      </c>
      <c r="E35" s="44">
        <f>IF(B35="","",IF(B35&gt;D35,"○",IF(B35&gt;=D35,"△","●")))</f>
      </c>
      <c r="F35" s="33">
        <f ca="1">IF(OFFSET($N$13,COLUMN($N$13)-COLUMN($N$13),ROW(L31)-ROW($N$13))="","",OFFSET($N$13,COLUMN($N$13)-COLUMN($N$13),ROW(L31)-ROW($N$13)))</f>
      </c>
      <c r="G35" s="16" t="s">
        <v>182</v>
      </c>
      <c r="H35" s="34">
        <f ca="1">IF(OFFSET($L$13,COLUMN(J31)-COLUMN($L$13),ROW(J31)-ROW($L$13))="","",OFFSET($L$13,COLUMN(J31)-COLUMN($L$13),ROW(J31)-ROW($L$13)))</f>
      </c>
      <c r="I35" s="44">
        <f>IF(F35="","",IF(F35&gt;H35,"○",IF(F35&gt;=H35,"△","●")))</f>
      </c>
      <c r="J35" s="33">
        <f ca="1">IF(OFFSET($R$17,COLUMN(P31)-COLUMN($R$17),ROW(P31)-ROW($R$17))="","",OFFSET($R$17,COLUMN(P31)-COLUMN($R$17),ROW(P31)-ROW($R$17)))</f>
      </c>
      <c r="K35" s="16" t="s">
        <v>182</v>
      </c>
      <c r="L35" s="34">
        <f ca="1">IF(OFFSET($P$17,COLUMN(N31)-COLUMN($P$17),ROW(N31)-ROW($P$17))="","",OFFSET($P$17,COLUMN(N31)-COLUMN($P$17),ROW(N31)-ROW($P$17)))</f>
      </c>
      <c r="M35" s="44">
        <f>IF(J35="","",IF(J35&gt;L35,"○",IF(J35&gt;=L35,"△","●")))</f>
      </c>
      <c r="N35" s="33">
        <f ca="1">IF(OFFSET($V$21,COLUMN(T31)-COLUMN($V$21),ROW(T31)-ROW($V$21))="","",OFFSET($V$21,COLUMN(T31)-COLUMN($V$21),ROW(T31)-ROW($V$21)))</f>
      </c>
      <c r="O35" s="16" t="s">
        <v>182</v>
      </c>
      <c r="P35" s="34">
        <f ca="1">IF(OFFSET($T$21,COLUMN(R31)-COLUMN($T$21),ROW(R31)-ROW($T$21))="","",OFFSET($T$21,COLUMN(R31)-COLUMN($T$21),ROW(R31)-ROW($T$21)))</f>
      </c>
      <c r="Q35" s="44">
        <f>IF(N35="","",IF(N35&gt;P35,"○",IF(N35&gt;=P35,"△","●")))</f>
      </c>
      <c r="R35" s="33">
        <f ca="1">IF(OFFSET($Z$25,COLUMN(X31)-COLUMN($Z$25),ROW(X31)-ROW($Z$25))="","",OFFSET($Z$25,COLUMN(X31)-COLUMN($Z$25),ROW(X31)-ROW($Z$25)))</f>
      </c>
      <c r="S35" s="16" t="s">
        <v>182</v>
      </c>
      <c r="T35" s="34">
        <f ca="1">IF(OFFSET($X$25,COLUMN(V31)-COLUMN($X$25),ROW(V31)-ROW($X$25))="","",OFFSET($X$25,COLUMN(V31)-COLUMN($X$25),ROW(V31)-ROW($X$25)))</f>
      </c>
      <c r="U35" s="44">
        <f>IF(R35="","",IF(R35&gt;T35,"○",IF(R35&gt;=T35,"△","●")))</f>
      </c>
      <c r="V35" s="33">
        <f ca="1">IF(OFFSET($AD$29,COLUMN(AB31)-COLUMN($AD$29),ROW(AB31)-ROW($AD$29))="","",OFFSET($AD$29,COLUMN(AB31)-COLUMN($AD$29),ROW(AB31)-ROW($AD$29)))</f>
      </c>
      <c r="W35" s="16" t="s">
        <v>182</v>
      </c>
      <c r="X35" s="34">
        <f ca="1">IF(OFFSET($AB$29,COLUMN(Z31)-COLUMN($AB$29),ROW(Z31)-ROW($AB$29))="","",OFFSET($AB$29,COLUMN(Z31)-COLUMN($AB$29),ROW(Z31)-ROW($AB$29)))</f>
      </c>
      <c r="Y35" s="44">
        <f>IF(V35="","",IF(V35&gt;X35,"○",IF(V35&gt;=X35,"△","●")))</f>
      </c>
      <c r="Z35" s="33">
        <f ca="1">IF(OFFSET($AH$33,COLUMN(AF31)-COLUMN($AH$33),ROW(AF31)-ROW($AH$33))="","",OFFSET($AH$33,COLUMN(AF31)-COLUMN($AH$33),ROW(AF31)-ROW($AH$33)))</f>
      </c>
      <c r="AA35" s="16" t="s">
        <v>182</v>
      </c>
      <c r="AB35" s="34">
        <f ca="1">IF(OFFSET($AF$33,COLUMN(AD31)-COLUMN($AF$33),ROW(AD31)-ROW($AF$33))="","",OFFSET($AF$33,COLUMN(AD31)-COLUMN($AF$33),ROW(AD31)-ROW($AF$33)))</f>
      </c>
      <c r="AC35" s="44">
        <f>IF(Z35="","",IF(Z35&gt;AB35,"○",IF(Z35&gt;=AB35,"△","●")))</f>
      </c>
      <c r="AD35" s="61"/>
      <c r="AE35" s="62"/>
      <c r="AF35" s="62"/>
      <c r="AG35" s="14">
        <f>IF(AD35="","",IF(AD35&gt;AF35,"○",IF(AD35&gt;=AF35,"△","●")))</f>
      </c>
      <c r="AH35" s="15"/>
      <c r="AI35" s="16" t="s">
        <v>182</v>
      </c>
      <c r="AJ35" s="17"/>
      <c r="AK35" s="44">
        <f>IF(AH35="","",IF(AH35&gt;AJ35,"○",IF(AH35&gt;=AJ35,"△","●")))</f>
      </c>
      <c r="AL35" s="82"/>
      <c r="AM35" s="83"/>
      <c r="AN35" s="83"/>
      <c r="AO35" s="83"/>
      <c r="AP35" s="102"/>
      <c r="AQ35" s="103"/>
      <c r="AR35" s="104"/>
      <c r="AS35" s="83"/>
      <c r="AT35" s="105"/>
      <c r="AW35" s="53"/>
      <c r="AX35" s="33">
        <f ca="1">IF(OFFSET($J$9,COLUMN($J$9)-COLUMN($J$9),ROW(BD31)-ROW($J$9))="","",OFFSET($J$9,COLUMN($J$9)-COLUMN($J$9),ROW(BD31)-ROW($J$9)))</f>
      </c>
      <c r="AY35" s="16" t="s">
        <v>182</v>
      </c>
      <c r="AZ35" s="34">
        <f ca="1">IF(OFFSET($H$9,COLUMN(BB31)-COLUMN($H$9),ROW(BB31)-ROW($H$9))="","",OFFSET($H$9,COLUMN(BB31)-COLUMN($H$9),ROW(BB31)-ROW($H$9)))</f>
      </c>
      <c r="BA35" s="44">
        <f>IF(AX35="","",IF(AX35&gt;AZ35,"○",IF(AX35&gt;=AZ35,"△","●")))</f>
      </c>
      <c r="BB35" s="33">
        <f ca="1">IF(OFFSET($N$13,COLUMN($N$13)-COLUMN($N$13),ROW(BH31)-ROW($N$13))="","",OFFSET($N$13,COLUMN($N$13)-COLUMN($N$13),ROW(BH31)-ROW($N$13)))</f>
      </c>
      <c r="BC35" s="16" t="s">
        <v>182</v>
      </c>
      <c r="BD35" s="34">
        <f ca="1">IF(OFFSET($L$13,COLUMN(BF31)-COLUMN($L$13),ROW(BF31)-ROW($L$13))="","",OFFSET($L$13,COLUMN(BF31)-COLUMN($L$13),ROW(BF31)-ROW($L$13)))</f>
      </c>
      <c r="BE35" s="44">
        <f>IF(BB35="","",IF(BB35&gt;BD35,"○",IF(BB35&gt;=BD35,"△","●")))</f>
      </c>
      <c r="BF35" s="33">
        <f ca="1">IF(OFFSET($R$17,COLUMN(BL31)-COLUMN($R$17),ROW(BL31)-ROW($R$17))="","",OFFSET($R$17,COLUMN(BL31)-COLUMN($R$17),ROW(BL31)-ROW($R$17)))</f>
      </c>
      <c r="BG35" s="16" t="s">
        <v>182</v>
      </c>
      <c r="BH35" s="34">
        <f ca="1">IF(OFFSET($P$17,COLUMN(BJ31)-COLUMN($P$17),ROW(BJ31)-ROW($P$17))="","",OFFSET($P$17,COLUMN(BJ31)-COLUMN($P$17),ROW(BJ31)-ROW($P$17)))</f>
      </c>
      <c r="BI35" s="44">
        <f>IF(BF35="","",IF(BF35&gt;BH35,"○",IF(BF35&gt;=BH35,"△","●")))</f>
      </c>
      <c r="BJ35" s="33">
        <f ca="1">IF(OFFSET($V$21,COLUMN(BP31)-COLUMN($V$21),ROW(BP31)-ROW($V$21))="","",OFFSET($V$21,COLUMN(BP31)-COLUMN($V$21),ROW(BP31)-ROW($V$21)))</f>
      </c>
      <c r="BK35" s="16" t="s">
        <v>182</v>
      </c>
      <c r="BL35" s="34">
        <f ca="1">IF(OFFSET($T$21,COLUMN(BN31)-COLUMN($T$21),ROW(BN31)-ROW($T$21))="","",OFFSET($T$21,COLUMN(BN31)-COLUMN($T$21),ROW(BN31)-ROW($T$21)))</f>
      </c>
      <c r="BM35" s="44">
        <f>IF(BJ35="","",IF(BJ35&gt;BL35,"○",IF(BJ35&gt;=BL35,"△","●")))</f>
      </c>
      <c r="BN35" s="33">
        <f ca="1">IF(OFFSET($Z$25,COLUMN(BT31)-COLUMN($Z$25),ROW(BT31)-ROW($Z$25))="","",OFFSET($Z$25,COLUMN(BT31)-COLUMN($Z$25),ROW(BT31)-ROW($Z$25)))</f>
      </c>
      <c r="BO35" s="16" t="s">
        <v>182</v>
      </c>
      <c r="BP35" s="34">
        <f ca="1">IF(OFFSET($X$25,COLUMN(BR31)-COLUMN($X$25),ROW(BR31)-ROW($X$25))="","",OFFSET($X$25,COLUMN(BR31)-COLUMN($X$25),ROW(BR31)-ROW($X$25)))</f>
      </c>
      <c r="BQ35" s="44">
        <f>IF(BN35="","",IF(BN35&gt;BP35,"○",IF(BN35&gt;=BP35,"△","●")))</f>
      </c>
      <c r="BR35" s="33">
        <f ca="1">IF(OFFSET($AD$29,COLUMN(BX31)-COLUMN($AD$29),ROW(BX31)-ROW($AD$29))="","",OFFSET($AD$29,COLUMN(BX31)-COLUMN($AD$29),ROW(BX31)-ROW($AD$29)))</f>
      </c>
      <c r="BS35" s="16" t="s">
        <v>182</v>
      </c>
      <c r="BT35" s="34">
        <f ca="1">IF(OFFSET($AB$29,COLUMN(BV31)-COLUMN($AB$29),ROW(BV31)-ROW($AB$29))="","",OFFSET($AB$29,COLUMN(BV31)-COLUMN($AB$29),ROW(BV31)-ROW($AB$29)))</f>
      </c>
      <c r="BU35" s="44">
        <f>IF(BR35="","",IF(BR35&gt;BT35,"○",IF(BR35&gt;=BT35,"△","●")))</f>
      </c>
      <c r="BV35" s="33">
        <f ca="1">IF(OFFSET($AH$33,COLUMN(CB31)-COLUMN($AH$33),ROW(CB31)-ROW($AH$33))="","",OFFSET($AH$33,COLUMN(CB31)-COLUMN($AH$33),ROW(CB31)-ROW($AH$33)))</f>
      </c>
      <c r="BW35" s="16" t="s">
        <v>182</v>
      </c>
      <c r="BX35" s="34">
        <f ca="1">IF(OFFSET($AF$33,COLUMN(BZ31)-COLUMN($AF$33),ROW(BZ31)-ROW($AF$33))="","",OFFSET($AF$33,COLUMN(BZ31)-COLUMN($AF$33),ROW(BZ31)-ROW($AF$33)))</f>
      </c>
      <c r="BY35" s="44">
        <f>IF(BV35="","",IF(BV35&gt;BX35,"○",IF(BV35&gt;=BX35,"△","●")))</f>
      </c>
      <c r="BZ35" s="61"/>
      <c r="CA35" s="62"/>
      <c r="CB35" s="62"/>
      <c r="CC35" s="14">
        <f>IF(BZ35="","",IF(BZ35&gt;CB35,"○",IF(BZ35&gt;=CB35,"△","●")))</f>
      </c>
      <c r="CD35" s="15"/>
      <c r="CE35" s="16" t="s">
        <v>182</v>
      </c>
      <c r="CF35" s="17"/>
      <c r="CG35" s="44">
        <f>IF(CD35="","",IF(CD35&gt;CF35,"○",IF(CD35&gt;=CF35,"△","●")))</f>
      </c>
      <c r="CH35" s="82"/>
      <c r="CI35" s="83"/>
      <c r="CJ35" s="83"/>
      <c r="CK35" s="83"/>
      <c r="CL35" s="102"/>
      <c r="CM35" s="103"/>
      <c r="CN35" s="104"/>
      <c r="CO35" s="83"/>
      <c r="CP35" s="105"/>
    </row>
    <row r="36" spans="1:94" ht="13.5" customHeight="1">
      <c r="A36" s="38"/>
      <c r="B36" s="21">
        <f ca="1">IF(OFFSET($H$10,COLUMN(F32)-COLUMN($H$10),ROW(F32)-ROW($H$10))="","",OFFSET($H$10,COLUMN(F32)-COLUMN($H$10),ROW(F32)-ROW($H$10)))</f>
      </c>
      <c r="C36" s="22"/>
      <c r="D36" s="22"/>
      <c r="E36" s="36"/>
      <c r="F36" s="41">
        <f ca="1">IF(OFFSET($L$14,COLUMN(J32)-COLUMN($L$14),ROW(J32)-ROW($L$14))="","",OFFSET($L$14,COLUMN(J32)-COLUMN($L$14),ROW(J32)-ROW($L$14)))</f>
      </c>
      <c r="G36" s="42"/>
      <c r="H36" s="42"/>
      <c r="I36" s="36"/>
      <c r="J36" s="41">
        <f ca="1">IF(OFFSET($P$18,COLUMN(N32)-COLUMN($P$18),ROW(N32)-ROW($P$18))="","",OFFSET($P$18,COLUMN(N32)-COLUMN($P$18),ROW(N32)-ROW($P$18)))</f>
      </c>
      <c r="K36" s="42"/>
      <c r="L36" s="42"/>
      <c r="M36" s="36"/>
      <c r="N36" s="63">
        <f ca="1">IF(OFFSET($T$22,COLUMN(R32)-COLUMN($T$22),ROW(R32)-ROW($T$22))="","",OFFSET($T$22,COLUMN(R32)-COLUMN($T$22),ROW(R32)-ROW($T$22)))</f>
      </c>
      <c r="O36" s="64"/>
      <c r="P36" s="64"/>
      <c r="Q36" s="36"/>
      <c r="R36" s="41">
        <f ca="1">IF(OFFSET($X$26,COLUMN(V32)-COLUMN($X$26),ROW(V32)-ROW($X$26))="","",OFFSET($X$26,COLUMN(V32)-COLUMN($X$26),ROW(V32)-ROW($X$26)))</f>
      </c>
      <c r="S36" s="42"/>
      <c r="T36" s="42"/>
      <c r="U36" s="36"/>
      <c r="V36" s="41">
        <f ca="1">IF(OFFSET($AB$30,COLUMN(Z32)-COLUMN($AB$30),ROW(Z32)-ROW($AB$30))="","",OFFSET($AB$30,COLUMN(Z32)-COLUMN($AB$30),ROW(Z32)-ROW($AB$30)))</f>
      </c>
      <c r="W36" s="42"/>
      <c r="X36" s="42"/>
      <c r="Y36" s="36"/>
      <c r="Z36" s="41">
        <f ca="1">IF(OFFSET($AF$34,COLUMN(AD32)-COLUMN($AF$34),ROW(AD32)-ROW($AF$34))="","",OFFSET($AF$34,COLUMN(AD32)-COLUMN($AF$34),ROW(AD32)-ROW($AF$34)))</f>
      </c>
      <c r="AA36" s="42"/>
      <c r="AB36" s="42"/>
      <c r="AC36" s="36"/>
      <c r="AD36" s="18"/>
      <c r="AE36" s="19"/>
      <c r="AF36" s="19"/>
      <c r="AG36" s="20"/>
      <c r="AH36" s="21"/>
      <c r="AI36" s="22"/>
      <c r="AJ36" s="22"/>
      <c r="AK36" s="36"/>
      <c r="AL36" s="82"/>
      <c r="AM36" s="83"/>
      <c r="AN36" s="83"/>
      <c r="AO36" s="83"/>
      <c r="AP36" s="102"/>
      <c r="AQ36" s="103"/>
      <c r="AR36" s="104"/>
      <c r="AS36" s="83"/>
      <c r="AT36" s="105"/>
      <c r="AW36" s="53"/>
      <c r="AX36" s="21">
        <f ca="1">IF(OFFSET($H$10,COLUMN(BB32)-COLUMN($H$10),ROW(BB32)-ROW($H$10))="","",OFFSET($H$10,COLUMN(BB32)-COLUMN($H$10),ROW(BB32)-ROW($H$10)))</f>
      </c>
      <c r="AY36" s="22"/>
      <c r="AZ36" s="22"/>
      <c r="BA36" s="36"/>
      <c r="BB36" s="41">
        <f ca="1">IF(OFFSET($L$14,COLUMN(BF32)-COLUMN($L$14),ROW(BF32)-ROW($L$14))="","",OFFSET($L$14,COLUMN(BF32)-COLUMN($L$14),ROW(BF32)-ROW($L$14)))</f>
      </c>
      <c r="BC36" s="42"/>
      <c r="BD36" s="42"/>
      <c r="BE36" s="36"/>
      <c r="BF36" s="41">
        <f ca="1">IF(OFFSET($P$18,COLUMN(BJ32)-COLUMN($P$18),ROW(BJ32)-ROW($P$18))="","",OFFSET($P$18,COLUMN(BJ32)-COLUMN($P$18),ROW(BJ32)-ROW($P$18)))</f>
      </c>
      <c r="BG36" s="42"/>
      <c r="BH36" s="42"/>
      <c r="BI36" s="36"/>
      <c r="BJ36" s="63">
        <f ca="1">IF(OFFSET($T$22,COLUMN(BN32)-COLUMN($T$22),ROW(BN32)-ROW($T$22))="","",OFFSET($T$22,COLUMN(BN32)-COLUMN($T$22),ROW(BN32)-ROW($T$22)))</f>
      </c>
      <c r="BK36" s="64"/>
      <c r="BL36" s="64"/>
      <c r="BM36" s="36"/>
      <c r="BN36" s="41">
        <f ca="1">IF(OFFSET($X$26,COLUMN(BR32)-COLUMN($X$26),ROW(BR32)-ROW($X$26))="","",OFFSET($X$26,COLUMN(BR32)-COLUMN($X$26),ROW(BR32)-ROW($X$26)))</f>
      </c>
      <c r="BO36" s="42"/>
      <c r="BP36" s="42"/>
      <c r="BQ36" s="36"/>
      <c r="BR36" s="41">
        <f ca="1">IF(OFFSET($AB$30,COLUMN(BV32)-COLUMN($AB$30),ROW(BV32)-ROW($AB$30))="","",OFFSET($AB$30,COLUMN(BV32)-COLUMN($AB$30),ROW(BV32)-ROW($AB$30)))</f>
      </c>
      <c r="BS36" s="42"/>
      <c r="BT36" s="42"/>
      <c r="BU36" s="36"/>
      <c r="BV36" s="41">
        <f ca="1">IF(OFFSET($AF$34,COLUMN(BZ32)-COLUMN($AF$34),ROW(BZ32)-ROW($AF$34))="","",OFFSET($AF$34,COLUMN(BZ32)-COLUMN($AF$34),ROW(BZ32)-ROW($AF$34)))</f>
      </c>
      <c r="BW36" s="42"/>
      <c r="BX36" s="42"/>
      <c r="BY36" s="36"/>
      <c r="BZ36" s="18"/>
      <c r="CA36" s="19"/>
      <c r="CB36" s="19"/>
      <c r="CC36" s="20"/>
      <c r="CD36" s="21"/>
      <c r="CE36" s="22"/>
      <c r="CF36" s="22"/>
      <c r="CG36" s="36"/>
      <c r="CH36" s="82"/>
      <c r="CI36" s="83"/>
      <c r="CJ36" s="83"/>
      <c r="CK36" s="83"/>
      <c r="CL36" s="102"/>
      <c r="CM36" s="103"/>
      <c r="CN36" s="104"/>
      <c r="CO36" s="83"/>
      <c r="CP36" s="105"/>
    </row>
    <row r="37" spans="1:94" ht="13.5" customHeight="1">
      <c r="A37" s="38"/>
      <c r="B37" s="33">
        <f ca="1">IF(OFFSET($J$11,COLUMN($J$11)-COLUMN($J$11),ROW(H33)-ROW($J$11))="","",OFFSET($J$11,COLUMN($J$11)-COLUMN($J$11),ROW(H33)-ROW($J$11)))</f>
      </c>
      <c r="C37" s="16" t="s">
        <v>182</v>
      </c>
      <c r="D37" s="34">
        <f ca="1">IF(OFFSET($H$11,COLUMN(F33)-COLUMN($H$11),ROW(F33)-ROW($H$11))="","",OFFSET($H$11,COLUMN(F33)-COLUMN($H$11),ROW(F33)-ROW($H$11)))</f>
      </c>
      <c r="E37" s="37">
        <f>IF(B37="","",IF(B37&gt;D37,"○",IF(B37&gt;=D37,"△","●")))</f>
      </c>
      <c r="F37" s="45">
        <f ca="1">IF(OFFSET($N$15,COLUMN($N$15)-COLUMN($N$15),ROW(L33)-ROW($N$15))="","",OFFSET($N$15,COLUMN($N$15)-COLUMN($N$15),ROW(L33)-ROW($N$15)))</f>
      </c>
      <c r="G37" s="28" t="s">
        <v>182</v>
      </c>
      <c r="H37" s="46">
        <f ca="1">IF(OFFSET($L$15,COLUMN(J33)-COLUMN($L$15),ROW(J33)-ROW($L$15))="","",OFFSET($L$15,COLUMN(J33)-COLUMN($L$15),ROW(J33)-ROW($L$15)))</f>
      </c>
      <c r="I37" s="37">
        <f>IF(F37="","",IF(F37&gt;H37,"○",IF(F37&gt;=H37,"△","●")))</f>
      </c>
      <c r="J37" s="45">
        <f ca="1">IF(OFFSET($R$19,COLUMN(P33)-COLUMN($R$19),ROW(P33)-ROW($R$19))="","",OFFSET($R$19,COLUMN(P33)-COLUMN($R$19),ROW(P33)-ROW($R$19)))</f>
      </c>
      <c r="K37" s="28" t="s">
        <v>182</v>
      </c>
      <c r="L37" s="46">
        <f ca="1">IF(OFFSET($P$19,COLUMN(N33)-COLUMN($P$19),ROW(N33)-ROW($P$19))="","",OFFSET($P$19,COLUMN(N33)-COLUMN($P$19),ROW(N33)-ROW($P$19)))</f>
      </c>
      <c r="M37" s="37">
        <f>IF(J37="","",IF(J37&gt;L37,"○",IF(J37&gt;=L37,"△","●")))</f>
      </c>
      <c r="N37" s="45">
        <f ca="1">IF(OFFSET($V$23,COLUMN(T33)-COLUMN($V$23),ROW(T33)-ROW($V$23))="","",OFFSET($V$23,COLUMN(T33)-COLUMN($V$23),ROW(T33)-ROW($V$23)))</f>
      </c>
      <c r="O37" s="28" t="s">
        <v>182</v>
      </c>
      <c r="P37" s="46">
        <f ca="1">IF(OFFSET($T$23,COLUMN(R33)-COLUMN($T$23),ROW(R33)-ROW($T$23))="","",OFFSET($T$23,COLUMN(R33)-COLUMN($T$23),ROW(R33)-ROW($T$23)))</f>
      </c>
      <c r="Q37" s="37">
        <f>IF(N37="","",IF(N37&gt;P37,"○",IF(N37&gt;=P37,"△","●")))</f>
      </c>
      <c r="R37" s="45">
        <f ca="1">IF(OFFSET($Z$27,COLUMN(X33)-COLUMN($Z$27),ROW(X33)-ROW($Z$27))="","",OFFSET($Z$27,COLUMN(X33)-COLUMN($Z$27),ROW(X33)-ROW($Z$27)))</f>
      </c>
      <c r="S37" s="28" t="s">
        <v>182</v>
      </c>
      <c r="T37" s="46">
        <f ca="1">IF(OFFSET($T$23,COLUMN(V33)-COLUMN($T$23),ROW(V33)-ROW($T$23))="","",OFFSET($T$23,COLUMN(V33)-COLUMN($T$23),ROW(V33)-ROW($T$23)))</f>
      </c>
      <c r="U37" s="37">
        <f>IF(R37="","",IF(R37&gt;T37,"○",IF(R37&gt;=T37,"△","●")))</f>
      </c>
      <c r="V37" s="45">
        <f ca="1">IF(OFFSET($AD$31,COLUMN(AB33)-COLUMN($AD$31),ROW(AB33)-ROW($AD$31))="","",OFFSET($AD$31,COLUMN(AB33)-COLUMN($AD$31),ROW(AB33)-ROW($AD$31)))</f>
      </c>
      <c r="W37" s="28" t="s">
        <v>182</v>
      </c>
      <c r="X37" s="46">
        <f ca="1">IF(OFFSET($T$23,COLUMN(Z33)-COLUMN($T$23),ROW(Z33)-ROW($T$23))="","",OFFSET($T$23,COLUMN(Z33)-COLUMN($T$23),ROW(Z33)-ROW($T$23)))</f>
      </c>
      <c r="Y37" s="37">
        <f>IF(V37="","",IF(V37&gt;X37,"○",IF(V37&gt;=X37,"△","●")))</f>
      </c>
      <c r="Z37" s="45">
        <f ca="1">IF(OFFSET($AH$35,COLUMN(AF33)-COLUMN($AH$35),ROW(AF33)-ROW($AH$35))="","",OFFSET($AH$35,COLUMN(AF33)-COLUMN($AH$35),ROW(AF33)-ROW($AH$35)))</f>
      </c>
      <c r="AA37" s="28" t="s">
        <v>182</v>
      </c>
      <c r="AB37" s="46">
        <f ca="1">IF(OFFSET($T$23,COLUMN(AD33)-COLUMN($T$23),ROW(AD33)-ROW($T$23))="","",OFFSET($T$23,COLUMN(AD33)-COLUMN($T$23),ROW(AD33)-ROW($T$23)))</f>
      </c>
      <c r="AC37" s="37">
        <f>IF(Z37="","",IF(Z37&gt;AB37,"○",IF(Z37&gt;=AB37,"△","●")))</f>
      </c>
      <c r="AD37" s="74"/>
      <c r="AE37" s="24"/>
      <c r="AF37" s="75"/>
      <c r="AG37" s="26">
        <f>IF(AD37="","",IF(AD37&gt;AF37,"○",IF(AD37&gt;=AF37,"△","●")))</f>
      </c>
      <c r="AH37" s="27"/>
      <c r="AI37" s="28" t="s">
        <v>182</v>
      </c>
      <c r="AJ37" s="29"/>
      <c r="AK37" s="37">
        <f>IF(AH37="","",IF(AH37&gt;AJ37,"○",IF(AH37&gt;=AJ37,"△","●")))</f>
      </c>
      <c r="AL37" s="82"/>
      <c r="AM37" s="83"/>
      <c r="AN37" s="83"/>
      <c r="AO37" s="83"/>
      <c r="AP37" s="102"/>
      <c r="AQ37" s="103"/>
      <c r="AR37" s="104"/>
      <c r="AS37" s="83"/>
      <c r="AT37" s="105"/>
      <c r="AW37" s="53"/>
      <c r="AX37" s="33">
        <f ca="1">IF(OFFSET($J$11,COLUMN($J$11)-COLUMN($J$11),ROW(BD33)-ROW($J$11))="","",OFFSET($J$11,COLUMN($J$11)-COLUMN($J$11),ROW(BD33)-ROW($J$11)))</f>
      </c>
      <c r="AY37" s="16" t="s">
        <v>182</v>
      </c>
      <c r="AZ37" s="34">
        <f ca="1">IF(OFFSET($H$11,COLUMN(BB33)-COLUMN($H$11),ROW(BB33)-ROW($H$11))="","",OFFSET($H$11,COLUMN(BB33)-COLUMN($H$11),ROW(BB33)-ROW($H$11)))</f>
      </c>
      <c r="BA37" s="37">
        <f>IF(AX37="","",IF(AX37&gt;AZ37,"○",IF(AX37&gt;=AZ37,"△","●")))</f>
      </c>
      <c r="BB37" s="45">
        <f ca="1">IF(OFFSET($N$15,COLUMN($N$15)-COLUMN($N$15),ROW(BH33)-ROW($N$15))="","",OFFSET($N$15,COLUMN($N$15)-COLUMN($N$15),ROW(BH33)-ROW($N$15)))</f>
      </c>
      <c r="BC37" s="28" t="s">
        <v>182</v>
      </c>
      <c r="BD37" s="46">
        <f ca="1">IF(OFFSET($L$15,COLUMN(BF33)-COLUMN($L$15),ROW(BF33)-ROW($L$15))="","",OFFSET($L$15,COLUMN(BF33)-COLUMN($L$15),ROW(BF33)-ROW($L$15)))</f>
      </c>
      <c r="BE37" s="37">
        <f>IF(BB37="","",IF(BB37&gt;BD37,"○",IF(BB37&gt;=BD37,"△","●")))</f>
      </c>
      <c r="BF37" s="45">
        <f ca="1">IF(OFFSET($R$19,COLUMN(BL33)-COLUMN($R$19),ROW(BL33)-ROW($R$19))="","",OFFSET($R$19,COLUMN(BL33)-COLUMN($R$19),ROW(BL33)-ROW($R$19)))</f>
      </c>
      <c r="BG37" s="28" t="s">
        <v>182</v>
      </c>
      <c r="BH37" s="46">
        <f ca="1">IF(OFFSET($P$19,COLUMN(BJ33)-COLUMN($P$19),ROW(BJ33)-ROW($P$19))="","",OFFSET($P$19,COLUMN(BJ33)-COLUMN($P$19),ROW(BJ33)-ROW($P$19)))</f>
      </c>
      <c r="BI37" s="37">
        <f>IF(BF37="","",IF(BF37&gt;BH37,"○",IF(BF37&gt;=BH37,"△","●")))</f>
      </c>
      <c r="BJ37" s="45">
        <f ca="1">IF(OFFSET($V$23,COLUMN(BP33)-COLUMN($V$23),ROW(BP33)-ROW($V$23))="","",OFFSET($V$23,COLUMN(BP33)-COLUMN($V$23),ROW(BP33)-ROW($V$23)))</f>
      </c>
      <c r="BK37" s="28" t="s">
        <v>182</v>
      </c>
      <c r="BL37" s="46">
        <f ca="1">IF(OFFSET($T$23,COLUMN(BN33)-COLUMN($T$23),ROW(BN33)-ROW($T$23))="","",OFFSET($T$23,COLUMN(BN33)-COLUMN($T$23),ROW(BN33)-ROW($T$23)))</f>
      </c>
      <c r="BM37" s="37">
        <f>IF(BJ37="","",IF(BJ37&gt;BL37,"○",IF(BJ37&gt;=BL37,"△","●")))</f>
      </c>
      <c r="BN37" s="45">
        <f ca="1">IF(OFFSET($Z$27,COLUMN(BT33)-COLUMN($Z$27),ROW(BT33)-ROW($Z$27))="","",OFFSET($Z$27,COLUMN(BT33)-COLUMN($Z$27),ROW(BT33)-ROW($Z$27)))</f>
      </c>
      <c r="BO37" s="28" t="s">
        <v>182</v>
      </c>
      <c r="BP37" s="46">
        <f ca="1">IF(OFFSET($T$23,COLUMN(BR33)-COLUMN($T$23),ROW(BR33)-ROW($T$23))="","",OFFSET($T$23,COLUMN(BR33)-COLUMN($T$23),ROW(BR33)-ROW($T$23)))</f>
      </c>
      <c r="BQ37" s="37">
        <f>IF(BN37="","",IF(BN37&gt;BP37,"○",IF(BN37&gt;=BP37,"△","●")))</f>
      </c>
      <c r="BR37" s="45">
        <f ca="1">IF(OFFSET($AD$31,COLUMN(BX33)-COLUMN($AD$31),ROW(BX33)-ROW($AD$31))="","",OFFSET($AD$31,COLUMN(BX33)-COLUMN($AD$31),ROW(BX33)-ROW($AD$31)))</f>
      </c>
      <c r="BS37" s="28" t="s">
        <v>182</v>
      </c>
      <c r="BT37" s="46">
        <f ca="1">IF(OFFSET($T$23,COLUMN(BV33)-COLUMN($T$23),ROW(BV33)-ROW($T$23))="","",OFFSET($T$23,COLUMN(BV33)-COLUMN($T$23),ROW(BV33)-ROW($T$23)))</f>
      </c>
      <c r="BU37" s="37">
        <f>IF(BR37="","",IF(BR37&gt;BT37,"○",IF(BR37&gt;=BT37,"△","●")))</f>
      </c>
      <c r="BV37" s="45">
        <f ca="1">IF(OFFSET($AH$35,COLUMN(CB33)-COLUMN($AH$35),ROW(CB33)-ROW($AH$35))="","",OFFSET($AH$35,COLUMN(CB33)-COLUMN($AH$35),ROW(CB33)-ROW($AH$35)))</f>
      </c>
      <c r="BW37" s="28" t="s">
        <v>182</v>
      </c>
      <c r="BX37" s="46">
        <f ca="1">IF(OFFSET($T$23,COLUMN(BZ33)-COLUMN($T$23),ROW(BZ33)-ROW($T$23))="","",OFFSET($T$23,COLUMN(BZ33)-COLUMN($T$23),ROW(BZ33)-ROW($T$23)))</f>
      </c>
      <c r="BY37" s="37">
        <f>IF(BV37="","",IF(BV37&gt;BX37,"○",IF(BV37&gt;=BX37,"△","●")))</f>
      </c>
      <c r="BZ37" s="74"/>
      <c r="CA37" s="24"/>
      <c r="CB37" s="75"/>
      <c r="CC37" s="26">
        <f>IF(BZ37="","",IF(BZ37&gt;CB37,"○",IF(BZ37&gt;=CB37,"△","●")))</f>
      </c>
      <c r="CD37" s="27"/>
      <c r="CE37" s="28" t="s">
        <v>182</v>
      </c>
      <c r="CF37" s="29"/>
      <c r="CG37" s="37">
        <f>IF(CD37="","",IF(CD37&gt;CF37,"○",IF(CD37&gt;=CF37,"△","●")))</f>
      </c>
      <c r="CH37" s="82"/>
      <c r="CI37" s="83"/>
      <c r="CJ37" s="83"/>
      <c r="CK37" s="83"/>
      <c r="CL37" s="102"/>
      <c r="CM37" s="103"/>
      <c r="CN37" s="104"/>
      <c r="CO37" s="83"/>
      <c r="CP37" s="105"/>
    </row>
    <row r="38" spans="1:94" ht="13.5" customHeight="1">
      <c r="A38" s="48" t="str">
        <f>'リーグ組合せ'!D10</f>
        <v>アンフィニ青</v>
      </c>
      <c r="B38" s="30">
        <f ca="1">IF(OFFSET($H$8,COLUMN(F34)-COLUMN($H$8),ROW(F34)-ROW($H$8))="","",OFFSET($H$8,COLUMN(F34)-COLUMN($H$8),ROW(F34)-ROW($H$8)))</f>
      </c>
      <c r="C38" s="31"/>
      <c r="D38" s="31"/>
      <c r="E38" s="47"/>
      <c r="F38" s="39">
        <f ca="1">IF(OFFSET($L$12,COLUMN(J34)-COLUMN($L$12),ROW(J34)-ROW($L$12))="","",OFFSET($L$12,COLUMN(J34)-COLUMN($L$12),ROW(J34)-ROW($L$12)))</f>
      </c>
      <c r="G38" s="40"/>
      <c r="H38" s="40"/>
      <c r="I38" s="47"/>
      <c r="J38" s="39">
        <f ca="1">IF(OFFSET($P$16,COLUMN(N34)-COLUMN($P$16),ROW(N34)-ROW($P$16))="","",OFFSET($P$16,COLUMN(N34)-COLUMN($P$16),ROW(N34)-ROW($P$16)))</f>
      </c>
      <c r="K38" s="40"/>
      <c r="L38" s="40"/>
      <c r="M38" s="47"/>
      <c r="N38" s="30">
        <f ca="1">IF(OFFSET($T$20,COLUMN(R34)-COLUMN($T$20),ROW(R34)-ROW($T$20))="","",OFFSET($T$20,COLUMN(R34)-COLUMN($T$20),ROW(R34)-ROW($T$20)))</f>
      </c>
      <c r="O38" s="31"/>
      <c r="P38" s="31"/>
      <c r="Q38" s="47"/>
      <c r="R38" s="30">
        <f ca="1">IF(OFFSET($X$24,COLUMN(V34)-COLUMN($X$24),ROW(V34)-ROW($X$24))="","",OFFSET($X$24,COLUMN(V34)-COLUMN($X$24),ROW(V34)-ROW($X$24)))</f>
      </c>
      <c r="S38" s="31"/>
      <c r="T38" s="31"/>
      <c r="U38" s="47"/>
      <c r="V38" s="30">
        <f ca="1">IF(OFFSET($AB$28,COLUMN(Z34)-COLUMN($AB$28),ROW(Z34)-ROW($AB$28))="","",OFFSET($AB$28,COLUMN(Z34)-COLUMN($AB$28),ROW(Z34)-ROW($AB$28)))</f>
      </c>
      <c r="W38" s="31"/>
      <c r="X38" s="31"/>
      <c r="Y38" s="47"/>
      <c r="Z38" s="30">
        <f ca="1">IF(OFFSET($AF$32,COLUMN(AD34)-COLUMN($AF$32),ROW(AD34)-ROW($AF$32))="","",OFFSET($AF$32,COLUMN(AD34)-COLUMN($AF$32),ROW(AD34)-ROW($AF$32)))</f>
      </c>
      <c r="AA38" s="31"/>
      <c r="AB38" s="31"/>
      <c r="AC38" s="47"/>
      <c r="AD38" s="30">
        <f ca="1">IF(OFFSET($AJ$36,COLUMN(AH34)-COLUMN($AJ$36),ROW(AH34)-ROW($AJ$36))="","",OFFSET($AJ$36,COLUMN(AH34)-COLUMN($AJ$36),ROW(AH34)-ROW($AJ$36)))</f>
      </c>
      <c r="AE38" s="31"/>
      <c r="AF38" s="31"/>
      <c r="AG38" s="47"/>
      <c r="AH38" s="84"/>
      <c r="AI38" s="85"/>
      <c r="AJ38" s="85"/>
      <c r="AK38" s="86"/>
      <c r="AL38" s="82">
        <f>SUM(AM38:AO39)</f>
        <v>0</v>
      </c>
      <c r="AM38" s="83"/>
      <c r="AN38" s="83"/>
      <c r="AO38" s="83"/>
      <c r="AP38" s="102" t="e">
        <f>AH39+AH41+AD39+AD41+Z39+Z41+V41+V39+R41+R39+N41+N39+J41+J39+F41+F39+B41+B39</f>
        <v>#VALUE!</v>
      </c>
      <c r="AQ38" s="103" t="e">
        <f>AJ41+AJ39+AF41+AF39+AB41+AB39+X41+X39+T41+T39+P41+P39+L41+L39+H41+H39+D41+D39</f>
        <v>#VALUE!</v>
      </c>
      <c r="AR38" s="104" t="e">
        <f>AP38-AQ38</f>
        <v>#VALUE!</v>
      </c>
      <c r="AS38" s="83">
        <f>SUM(AM40:AO41)</f>
        <v>0</v>
      </c>
      <c r="AT38" s="105"/>
      <c r="AW38" s="53">
        <f>'リーグ組合せ'!D51</f>
        <v>0</v>
      </c>
      <c r="AX38" s="30">
        <f ca="1">IF(OFFSET($H$8,COLUMN(BB34)-COLUMN($H$8),ROW(BB34)-ROW($H$8))="","",OFFSET($H$8,COLUMN(BB34)-COLUMN($H$8),ROW(BB34)-ROW($H$8)))</f>
      </c>
      <c r="AY38" s="31"/>
      <c r="AZ38" s="31"/>
      <c r="BA38" s="47"/>
      <c r="BB38" s="39">
        <f ca="1">IF(OFFSET($L$12,COLUMN(BF34)-COLUMN($L$12),ROW(BF34)-ROW($L$12))="","",OFFSET($L$12,COLUMN(BF34)-COLUMN($L$12),ROW(BF34)-ROW($L$12)))</f>
      </c>
      <c r="BC38" s="40"/>
      <c r="BD38" s="40"/>
      <c r="BE38" s="47"/>
      <c r="BF38" s="39">
        <f ca="1">IF(OFFSET($P$16,COLUMN(BJ34)-COLUMN($P$16),ROW(BJ34)-ROW($P$16))="","",OFFSET($P$16,COLUMN(BJ34)-COLUMN($P$16),ROW(BJ34)-ROW($P$16)))</f>
      </c>
      <c r="BG38" s="40"/>
      <c r="BH38" s="40"/>
      <c r="BI38" s="47"/>
      <c r="BJ38" s="30">
        <f ca="1">IF(OFFSET($T$20,COLUMN(BN34)-COLUMN($T$20),ROW(BN34)-ROW($T$20))="","",OFFSET($T$20,COLUMN(BN34)-COLUMN($T$20),ROW(BN34)-ROW($T$20)))</f>
      </c>
      <c r="BK38" s="31"/>
      <c r="BL38" s="31"/>
      <c r="BM38" s="47"/>
      <c r="BN38" s="30">
        <f ca="1">IF(OFFSET($X$24,COLUMN(BR34)-COLUMN($X$24),ROW(BR34)-ROW($X$24))="","",OFFSET($X$24,COLUMN(BR34)-COLUMN($X$24),ROW(BR34)-ROW($X$24)))</f>
      </c>
      <c r="BO38" s="31"/>
      <c r="BP38" s="31"/>
      <c r="BQ38" s="47"/>
      <c r="BR38" s="30">
        <f ca="1">IF(OFFSET($AB$28,COLUMN(BV34)-COLUMN($AB$28),ROW(BV34)-ROW($AB$28))="","",OFFSET($AB$28,COLUMN(BV34)-COLUMN($AB$28),ROW(BV34)-ROW($AB$28)))</f>
      </c>
      <c r="BS38" s="31"/>
      <c r="BT38" s="31"/>
      <c r="BU38" s="47"/>
      <c r="BV38" s="30">
        <f ca="1">IF(OFFSET($AF$32,COLUMN(BZ34)-COLUMN($AF$32),ROW(BZ34)-ROW($AF$32))="","",OFFSET($AF$32,COLUMN(BZ34)-COLUMN($AF$32),ROW(BZ34)-ROW($AF$32)))</f>
      </c>
      <c r="BW38" s="31"/>
      <c r="BX38" s="31"/>
      <c r="BY38" s="47"/>
      <c r="BZ38" s="30">
        <f ca="1">IF(OFFSET($AJ$36,COLUMN(CD34)-COLUMN($AJ$36),ROW(CD34)-ROW($AJ$36))="","",OFFSET($AJ$36,COLUMN(CD34)-COLUMN($AJ$36),ROW(CD34)-ROW($AJ$36)))</f>
      </c>
      <c r="CA38" s="31"/>
      <c r="CB38" s="31"/>
      <c r="CC38" s="47"/>
      <c r="CD38" s="84"/>
      <c r="CE38" s="85"/>
      <c r="CF38" s="85"/>
      <c r="CG38" s="86"/>
      <c r="CH38" s="82">
        <f>SUM(CI38:CK39)</f>
        <v>0</v>
      </c>
      <c r="CI38" s="83"/>
      <c r="CJ38" s="83"/>
      <c r="CK38" s="83"/>
      <c r="CL38" s="102" t="e">
        <f>CD39+CD41+BZ39+BZ41+BV39+BV41+BR41+BR39+BN41+BN39+BJ41+BJ39+BF41+BF39+BB41+BB39+AX41+AX39</f>
        <v>#VALUE!</v>
      </c>
      <c r="CM38" s="103" t="e">
        <f>CF41+CF39+CB41+CB39+BX41+BX39+BT41+BT39+BP41+BP39+BL41+BL39+BH41+BH39+BD41+BD39+AZ41+AZ39</f>
        <v>#VALUE!</v>
      </c>
      <c r="CN38" s="104" t="e">
        <f>CL38-CM38</f>
        <v>#VALUE!</v>
      </c>
      <c r="CO38" s="83">
        <f>SUM(CI40:CK41)</f>
        <v>0</v>
      </c>
      <c r="CP38" s="105"/>
    </row>
    <row r="39" spans="1:94" ht="13.5" customHeight="1">
      <c r="A39" s="48"/>
      <c r="B39" s="33">
        <f ca="1">IF(OFFSET($J$9,COLUMN($J$9)-COLUMN($J$9),ROW(H35)-ROW($J$9))="","",OFFSET($J$9,COLUMN($J$9)-COLUMN($J$9),ROW(H35)-ROW($J$9)))</f>
      </c>
      <c r="C39" s="16" t="s">
        <v>182</v>
      </c>
      <c r="D39" s="34">
        <f ca="1">IF(OFFSET($H$9,COLUMN(F35)-COLUMN($H$9),ROW(F35)-ROW($H$9))="","",OFFSET($H$9,COLUMN(F35)-COLUMN($H$9),ROW(F35)-ROW($H$9)))</f>
      </c>
      <c r="E39" s="44">
        <f>IF(B39="","",IF(B39&gt;D39,"○",IF(B39&gt;=D39,"△","●")))</f>
      </c>
      <c r="F39" s="33">
        <f ca="1">IF(OFFSET($N$13,COLUMN($N$13)-COLUMN($N$13),ROW(L35)-ROW($N$13))="","",OFFSET($N$13,COLUMN($N$13)-COLUMN($N$13),ROW(L35)-ROW($N$13)))</f>
      </c>
      <c r="G39" s="16" t="s">
        <v>182</v>
      </c>
      <c r="H39" s="34">
        <f ca="1">IF(OFFSET($L$13,COLUMN(J35)-COLUMN($L$13),ROW(J35)-ROW($L$13))="","",OFFSET($L$13,COLUMN(J35)-COLUMN($L$13),ROW(J35)-ROW($L$13)))</f>
      </c>
      <c r="I39" s="44">
        <f>IF(F39="","",IF(F39&gt;H39,"○",IF(F39&gt;=H39,"△","●")))</f>
      </c>
      <c r="J39" s="33">
        <f ca="1">IF(OFFSET($R$17,COLUMN(P35)-COLUMN($R$17),ROW(P35)-ROW($R$17))="","",OFFSET($R$17,COLUMN(P35)-COLUMN($R$17),ROW(P35)-ROW($R$17)))</f>
      </c>
      <c r="K39" s="16" t="s">
        <v>182</v>
      </c>
      <c r="L39" s="34">
        <f ca="1">IF(OFFSET($P$17,COLUMN(N35)-COLUMN($P$17),ROW(N35)-ROW($P$17))="","",OFFSET($P$17,COLUMN(N35)-COLUMN($P$17),ROW(N35)-ROW($P$17)))</f>
      </c>
      <c r="M39" s="44">
        <f>IF(J39="","",IF(J39&gt;L39,"○",IF(J39&gt;=L39,"△","●")))</f>
      </c>
      <c r="N39" s="33">
        <f ca="1">IF(OFFSET($V$21,COLUMN(T35)-COLUMN($V$21),ROW(T35)-ROW($V$21))="","",OFFSET($V$21,COLUMN(T35)-COLUMN($V$21),ROW(T35)-ROW($V$21)))</f>
      </c>
      <c r="O39" s="16" t="s">
        <v>182</v>
      </c>
      <c r="P39" s="34">
        <f ca="1">IF(OFFSET($T$21,COLUMN(R35)-COLUMN($T$21),ROW(R35)-ROW($T$21))="","",OFFSET($T$21,COLUMN(R35)-COLUMN($T$21),ROW(R35)-ROW($T$21)))</f>
      </c>
      <c r="Q39" s="44">
        <f>IF(N39="","",IF(N39&gt;P39,"○",IF(N39&gt;=P39,"△","●")))</f>
      </c>
      <c r="R39" s="33">
        <f ca="1">IF(OFFSET($Z$25,COLUMN(X35)-COLUMN($Z$25),ROW(X35)-ROW($Z$25))="","",OFFSET($Z$25,COLUMN(X35)-COLUMN($Z$25),ROW(X35)-ROW($Z$25)))</f>
      </c>
      <c r="S39" s="16" t="s">
        <v>182</v>
      </c>
      <c r="T39" s="34">
        <f ca="1">IF(OFFSET($X$25,COLUMN(V35)-COLUMN($X$25),ROW(V35)-ROW($X$25))="","",OFFSET($X$25,COLUMN(V35)-COLUMN($X$25),ROW(V35)-ROW($X$25)))</f>
      </c>
      <c r="U39" s="44">
        <f>IF(R39="","",IF(R39&gt;T39,"○",IF(R39&gt;=T39,"△","●")))</f>
      </c>
      <c r="V39" s="33">
        <f ca="1">IF(OFFSET($AD$29,COLUMN(AB35)-COLUMN($AD$29),ROW(AB35)-ROW($AD$29))="","",OFFSET($AD$29,COLUMN(AB35)-COLUMN($AD$29),ROW(AB35)-ROW($AD$29)))</f>
      </c>
      <c r="W39" s="16" t="s">
        <v>182</v>
      </c>
      <c r="X39" s="34">
        <f ca="1">IF(OFFSET($AB$29,COLUMN(Z35)-COLUMN($AB$29),ROW(Z35)-ROW($AB$29))="","",OFFSET($AB$29,COLUMN(Z35)-COLUMN($AB$29),ROW(Z35)-ROW($AB$29)))</f>
      </c>
      <c r="Y39" s="44">
        <f>IF(V39="","",IF(V39&gt;X39,"○",IF(V39&gt;=X39,"△","●")))</f>
      </c>
      <c r="Z39" s="33">
        <f ca="1">IF(OFFSET($AH$33,COLUMN(AF35)-COLUMN($AH$33),ROW(AF35)-ROW($AH$33))="","",OFFSET($AH$33,COLUMN(AF35)-COLUMN($AH$33),ROW(AF35)-ROW($AH$33)))</f>
      </c>
      <c r="AA39" s="16" t="s">
        <v>182</v>
      </c>
      <c r="AB39" s="34">
        <f ca="1">IF(OFFSET($AF$33,COLUMN(AD35)-COLUMN($AF$33),ROW(AD35)-ROW($AF$33))="","",OFFSET($AF$33,COLUMN(AD35)-COLUMN($AF$33),ROW(AD35)-ROW($AF$33)))</f>
      </c>
      <c r="AC39" s="44">
        <f>IF(Z39="","",IF(Z39&gt;AB39,"○",IF(Z39&gt;=AB39,"△","●")))</f>
      </c>
      <c r="AD39" s="33">
        <f ca="1">IF(OFFSET($AL$37,COLUMN(AJ35)-COLUMN($AL$37),ROW(AJ35)-ROW($AL$37))="","",OFFSET($AL$37,COLUMN(AJ35)-COLUMN($AL$37),ROW(AJ35)-ROW($AL$37)))</f>
      </c>
      <c r="AE39" s="16" t="s">
        <v>182</v>
      </c>
      <c r="AF39" s="34">
        <f ca="1">IF(OFFSET($AJ$37,COLUMN(AH35)-COLUMN($AJ$37),ROW(AH35)-ROW($AJ$37))="","",OFFSET($AJ$37,COLUMN(AH35)-COLUMN($AJ$37),ROW(AH35)-ROW($AJ$37)))</f>
      </c>
      <c r="AG39" s="44">
        <f>IF(AD39="","",IF(AD39&gt;AF39,"○",IF(AD39&gt;=AF39,"△","●")))</f>
      </c>
      <c r="AH39" s="11"/>
      <c r="AI39" s="12"/>
      <c r="AJ39" s="13"/>
      <c r="AK39" s="14">
        <f>IF(AH39="","",IF(AH39&gt;AJ39,"○",IF(AH39&gt;=AJ39,"△","●")))</f>
      </c>
      <c r="AL39" s="82"/>
      <c r="AM39" s="83"/>
      <c r="AN39" s="83"/>
      <c r="AO39" s="83"/>
      <c r="AP39" s="102"/>
      <c r="AQ39" s="103"/>
      <c r="AR39" s="104"/>
      <c r="AS39" s="83"/>
      <c r="AT39" s="105"/>
      <c r="AW39" s="53"/>
      <c r="AX39" s="33">
        <f ca="1">IF(OFFSET($J$9,COLUMN($J$9)-COLUMN($J$9),ROW(BD35)-ROW($J$9))="","",OFFSET($J$9,COLUMN($J$9)-COLUMN($J$9),ROW(BD35)-ROW($J$9)))</f>
      </c>
      <c r="AY39" s="16" t="s">
        <v>182</v>
      </c>
      <c r="AZ39" s="34">
        <f ca="1">IF(OFFSET($H$9,COLUMN(BB35)-COLUMN($H$9),ROW(BB35)-ROW($H$9))="","",OFFSET($H$9,COLUMN(BB35)-COLUMN($H$9),ROW(BB35)-ROW($H$9)))</f>
      </c>
      <c r="BA39" s="44">
        <f>IF(AX39="","",IF(AX39&gt;AZ39,"○",IF(AX39&gt;=AZ39,"△","●")))</f>
      </c>
      <c r="BB39" s="33">
        <f ca="1">IF(OFFSET($N$13,COLUMN($N$13)-COLUMN($N$13),ROW(BH35)-ROW($N$13))="","",OFFSET($N$13,COLUMN($N$13)-COLUMN($N$13),ROW(BH35)-ROW($N$13)))</f>
      </c>
      <c r="BC39" s="16" t="s">
        <v>182</v>
      </c>
      <c r="BD39" s="34">
        <f ca="1">IF(OFFSET($L$13,COLUMN(BF35)-COLUMN($L$13),ROW(BF35)-ROW($L$13))="","",OFFSET($L$13,COLUMN(BF35)-COLUMN($L$13),ROW(BF35)-ROW($L$13)))</f>
      </c>
      <c r="BE39" s="44">
        <f>IF(BB39="","",IF(BB39&gt;BD39,"○",IF(BB39&gt;=BD39,"△","●")))</f>
      </c>
      <c r="BF39" s="33">
        <f ca="1">IF(OFFSET($R$17,COLUMN(BL35)-COLUMN($R$17),ROW(BL35)-ROW($R$17))="","",OFFSET($R$17,COLUMN(BL35)-COLUMN($R$17),ROW(BL35)-ROW($R$17)))</f>
      </c>
      <c r="BG39" s="16" t="s">
        <v>182</v>
      </c>
      <c r="BH39" s="34">
        <f ca="1">IF(OFFSET($P$17,COLUMN(BJ35)-COLUMN($P$17),ROW(BJ35)-ROW($P$17))="","",OFFSET($P$17,COLUMN(BJ35)-COLUMN($P$17),ROW(BJ35)-ROW($P$17)))</f>
      </c>
      <c r="BI39" s="44">
        <f>IF(BF39="","",IF(BF39&gt;BH39,"○",IF(BF39&gt;=BH39,"△","●")))</f>
      </c>
      <c r="BJ39" s="33">
        <f ca="1">IF(OFFSET($V$21,COLUMN(BP35)-COLUMN($V$21),ROW(BP35)-ROW($V$21))="","",OFFSET($V$21,COLUMN(BP35)-COLUMN($V$21),ROW(BP35)-ROW($V$21)))</f>
      </c>
      <c r="BK39" s="16" t="s">
        <v>182</v>
      </c>
      <c r="BL39" s="34">
        <f ca="1">IF(OFFSET($T$21,COLUMN(BN35)-COLUMN($T$21),ROW(BN35)-ROW($T$21))="","",OFFSET($T$21,COLUMN(BN35)-COLUMN($T$21),ROW(BN35)-ROW($T$21)))</f>
      </c>
      <c r="BM39" s="44">
        <f>IF(BJ39="","",IF(BJ39&gt;BL39,"○",IF(BJ39&gt;=BL39,"△","●")))</f>
      </c>
      <c r="BN39" s="33">
        <f ca="1">IF(OFFSET($Z$25,COLUMN(BT35)-COLUMN($Z$25),ROW(BT35)-ROW($Z$25))="","",OFFSET($Z$25,COLUMN(BT35)-COLUMN($Z$25),ROW(BT35)-ROW($Z$25)))</f>
      </c>
      <c r="BO39" s="16" t="s">
        <v>182</v>
      </c>
      <c r="BP39" s="34">
        <f ca="1">IF(OFFSET($X$25,COLUMN(BR35)-COLUMN($X$25),ROW(BR35)-ROW($X$25))="","",OFFSET($X$25,COLUMN(BR35)-COLUMN($X$25),ROW(BR35)-ROW($X$25)))</f>
      </c>
      <c r="BQ39" s="44">
        <f>IF(BN39="","",IF(BN39&gt;BP39,"○",IF(BN39&gt;=BP39,"△","●")))</f>
      </c>
      <c r="BR39" s="33">
        <f ca="1">IF(OFFSET($AD$29,COLUMN(BX35)-COLUMN($AD$29),ROW(BX35)-ROW($AD$29))="","",OFFSET($AD$29,COLUMN(BX35)-COLUMN($AD$29),ROW(BX35)-ROW($AD$29)))</f>
      </c>
      <c r="BS39" s="16" t="s">
        <v>182</v>
      </c>
      <c r="BT39" s="34">
        <f ca="1">IF(OFFSET($AB$29,COLUMN(BV35)-COLUMN($AB$29),ROW(BV35)-ROW($AB$29))="","",OFFSET($AB$29,COLUMN(BV35)-COLUMN($AB$29),ROW(BV35)-ROW($AB$29)))</f>
      </c>
      <c r="BU39" s="44">
        <f>IF(BR39="","",IF(BR39&gt;BT39,"○",IF(BR39&gt;=BT39,"△","●")))</f>
      </c>
      <c r="BV39" s="33">
        <f ca="1">IF(OFFSET($AH$33,COLUMN(CB35)-COLUMN($AH$33),ROW(CB35)-ROW($AH$33))="","",OFFSET($AH$33,COLUMN(CB35)-COLUMN($AH$33),ROW(CB35)-ROW($AH$33)))</f>
      </c>
      <c r="BW39" s="16" t="s">
        <v>182</v>
      </c>
      <c r="BX39" s="34">
        <f ca="1">IF(OFFSET($AF$33,COLUMN(BZ35)-COLUMN($AF$33),ROW(BZ35)-ROW($AF$33))="","",OFFSET($AF$33,COLUMN(BZ35)-COLUMN($AF$33),ROW(BZ35)-ROW($AF$33)))</f>
      </c>
      <c r="BY39" s="44">
        <f>IF(BV39="","",IF(BV39&gt;BX39,"○",IF(BV39&gt;=BX39,"△","●")))</f>
      </c>
      <c r="BZ39" s="33">
        <f ca="1">IF(OFFSET($AL$37,COLUMN(CF35)-COLUMN($AL$37),ROW(CF35)-ROW($AL$37))="","",OFFSET($AL$37,COLUMN(CF35)-COLUMN($AL$37),ROW(CF35)-ROW($AL$37)))</f>
      </c>
      <c r="CA39" s="16" t="s">
        <v>182</v>
      </c>
      <c r="CB39" s="34">
        <f ca="1">IF(OFFSET($AJ$37,COLUMN(CD35)-COLUMN($AJ$37),ROW(CD35)-ROW($AJ$37))="","",OFFSET($AJ$37,COLUMN(CD35)-COLUMN($AJ$37),ROW(CD35)-ROW($AJ$37)))</f>
      </c>
      <c r="CC39" s="44">
        <f>IF(BZ39="","",IF(BZ39&gt;CB39,"○",IF(BZ39&gt;=CB39,"△","●")))</f>
      </c>
      <c r="CD39" s="11"/>
      <c r="CE39" s="12"/>
      <c r="CF39" s="13"/>
      <c r="CG39" s="14">
        <f>IF(CD39="","",IF(CD39&gt;CF39,"○",IF(CD39&gt;=CF39,"△","●")))</f>
      </c>
      <c r="CH39" s="82"/>
      <c r="CI39" s="83"/>
      <c r="CJ39" s="83"/>
      <c r="CK39" s="83"/>
      <c r="CL39" s="102"/>
      <c r="CM39" s="103"/>
      <c r="CN39" s="104"/>
      <c r="CO39" s="83"/>
      <c r="CP39" s="105"/>
    </row>
    <row r="40" spans="1:94" ht="13.5" customHeight="1">
      <c r="A40" s="48"/>
      <c r="B40" s="21">
        <f ca="1">IF(OFFSET($H$10,COLUMN(F36)-COLUMN($H$10),ROW(F36)-ROW($H$10))="","",OFFSET($H$10,COLUMN(F36)-COLUMN($H$10),ROW(F36)-ROW($H$10)))</f>
      </c>
      <c r="C40" s="22"/>
      <c r="D40" s="22"/>
      <c r="E40" s="36"/>
      <c r="F40" s="41">
        <f ca="1">IF(OFFSET($L$14,COLUMN(J36)-COLUMN($L$14),ROW(J36)-ROW($L$14))="","",OFFSET($L$14,COLUMN(J36)-COLUMN($L$14),ROW(J36)-ROW($L$14)))</f>
      </c>
      <c r="G40" s="42"/>
      <c r="H40" s="42"/>
      <c r="I40" s="36"/>
      <c r="J40" s="41">
        <f ca="1">IF(OFFSET($P$18,COLUMN(N36)-COLUMN($P$18),ROW(N36)-ROW($P$18))="","",OFFSET($P$18,COLUMN(N36)-COLUMN($P$18),ROW(N36)-ROW($P$18)))</f>
      </c>
      <c r="K40" s="42"/>
      <c r="L40" s="42"/>
      <c r="M40" s="36"/>
      <c r="N40" s="63">
        <f ca="1">IF(OFFSET($T$22,COLUMN(R36)-COLUMN($T$22),ROW(R36)-ROW($T$22))="","",OFFSET($T$22,COLUMN(R36)-COLUMN($T$22),ROW(R36)-ROW($T$22)))</f>
      </c>
      <c r="O40" s="64"/>
      <c r="P40" s="64"/>
      <c r="Q40" s="36"/>
      <c r="R40" s="41">
        <f ca="1">IF(OFFSET($X$26,COLUMN(V36)-COLUMN($X$26),ROW(V36)-ROW($X$26))="","",OFFSET($X$26,COLUMN(V36)-COLUMN($X$26),ROW(V36)-ROW($X$26)))</f>
      </c>
      <c r="S40" s="42"/>
      <c r="T40" s="42"/>
      <c r="U40" s="36"/>
      <c r="V40" s="41">
        <f ca="1">IF(OFFSET($AB$30,COLUMN(Z36)-COLUMN($AB$30),ROW(Z36)-ROW($AB$30))="","",OFFSET($AB$30,COLUMN(Z36)-COLUMN($AB$30),ROW(Z36)-ROW($AB$30)))</f>
      </c>
      <c r="W40" s="42"/>
      <c r="X40" s="42"/>
      <c r="Y40" s="36"/>
      <c r="Z40" s="41">
        <f ca="1">IF(OFFSET($AF$34,COLUMN(AD36)-COLUMN($AF$34),ROW(AD36)-ROW($AF$34))="","",OFFSET($AF$34,COLUMN(AD36)-COLUMN($AF$34),ROW(AD36)-ROW($AF$34)))</f>
      </c>
      <c r="AA40" s="42"/>
      <c r="AB40" s="42"/>
      <c r="AC40" s="36"/>
      <c r="AD40" s="63">
        <f ca="1">IF(OFFSET($AJ$38,COLUMN(AH36)-COLUMN($AJ$38),ROW(AH36)-ROW($AJ$38))="","",OFFSET($AJ$38,COLUMN(AH36)-COLUMN($AJ$38),ROW(AH36)-ROW($AJ$38)))</f>
      </c>
      <c r="AE40" s="64"/>
      <c r="AF40" s="64"/>
      <c r="AG40" s="36"/>
      <c r="AH40" s="18"/>
      <c r="AI40" s="19"/>
      <c r="AJ40" s="19"/>
      <c r="AK40" s="20"/>
      <c r="AL40" s="82"/>
      <c r="AM40" s="83"/>
      <c r="AN40" s="83"/>
      <c r="AO40" s="83"/>
      <c r="AP40" s="102"/>
      <c r="AQ40" s="103"/>
      <c r="AR40" s="104"/>
      <c r="AS40" s="83"/>
      <c r="AT40" s="105"/>
      <c r="AW40" s="53"/>
      <c r="AX40" s="21">
        <f ca="1">IF(OFFSET($H$10,COLUMN(BB36)-COLUMN($H$10),ROW(BB36)-ROW($H$10))="","",OFFSET($H$10,COLUMN(BB36)-COLUMN($H$10),ROW(BB36)-ROW($H$10)))</f>
      </c>
      <c r="AY40" s="22"/>
      <c r="AZ40" s="22"/>
      <c r="BA40" s="36"/>
      <c r="BB40" s="41">
        <f ca="1">IF(OFFSET($L$14,COLUMN(BF36)-COLUMN($L$14),ROW(BF36)-ROW($L$14))="","",OFFSET($L$14,COLUMN(BF36)-COLUMN($L$14),ROW(BF36)-ROW($L$14)))</f>
      </c>
      <c r="BC40" s="42"/>
      <c r="BD40" s="42"/>
      <c r="BE40" s="36"/>
      <c r="BF40" s="41">
        <f ca="1">IF(OFFSET($P$18,COLUMN(BJ36)-COLUMN($P$18),ROW(BJ36)-ROW($P$18))="","",OFFSET($P$18,COLUMN(BJ36)-COLUMN($P$18),ROW(BJ36)-ROW($P$18)))</f>
      </c>
      <c r="BG40" s="42"/>
      <c r="BH40" s="42"/>
      <c r="BI40" s="36"/>
      <c r="BJ40" s="63">
        <f ca="1">IF(OFFSET($T$22,COLUMN(BN36)-COLUMN($T$22),ROW(BN36)-ROW($T$22))="","",OFFSET($T$22,COLUMN(BN36)-COLUMN($T$22),ROW(BN36)-ROW($T$22)))</f>
      </c>
      <c r="BK40" s="64"/>
      <c r="BL40" s="64"/>
      <c r="BM40" s="36"/>
      <c r="BN40" s="41">
        <f ca="1">IF(OFFSET($X$26,COLUMN(BR36)-COLUMN($X$26),ROW(BR36)-ROW($X$26))="","",OFFSET($X$26,COLUMN(BR36)-COLUMN($X$26),ROW(BR36)-ROW($X$26)))</f>
      </c>
      <c r="BO40" s="42"/>
      <c r="BP40" s="42"/>
      <c r="BQ40" s="36"/>
      <c r="BR40" s="41">
        <f ca="1">IF(OFFSET($AB$30,COLUMN(BV36)-COLUMN($AB$30),ROW(BV36)-ROW($AB$30))="","",OFFSET($AB$30,COLUMN(BV36)-COLUMN($AB$30),ROW(BV36)-ROW($AB$30)))</f>
      </c>
      <c r="BS40" s="42"/>
      <c r="BT40" s="42"/>
      <c r="BU40" s="36"/>
      <c r="BV40" s="41">
        <f ca="1">IF(OFFSET($AF$34,COLUMN(BZ36)-COLUMN($AF$34),ROW(BZ36)-ROW($AF$34))="","",OFFSET($AF$34,COLUMN(BZ36)-COLUMN($AF$34),ROW(BZ36)-ROW($AF$34)))</f>
      </c>
      <c r="BW40" s="42"/>
      <c r="BX40" s="42"/>
      <c r="BY40" s="36"/>
      <c r="BZ40" s="63">
        <f ca="1">IF(OFFSET($AJ$38,COLUMN(CD36)-COLUMN($AJ$38),ROW(CD36)-ROW($AJ$38))="","",OFFSET($AJ$38,COLUMN(CD36)-COLUMN($AJ$38),ROW(CD36)-ROW($AJ$38)))</f>
      </c>
      <c r="CA40" s="64"/>
      <c r="CB40" s="64"/>
      <c r="CC40" s="36"/>
      <c r="CD40" s="18"/>
      <c r="CE40" s="19"/>
      <c r="CF40" s="19"/>
      <c r="CG40" s="20"/>
      <c r="CH40" s="82"/>
      <c r="CI40" s="83"/>
      <c r="CJ40" s="83"/>
      <c r="CK40" s="83"/>
      <c r="CL40" s="102"/>
      <c r="CM40" s="103"/>
      <c r="CN40" s="104"/>
      <c r="CO40" s="83"/>
      <c r="CP40" s="105"/>
    </row>
    <row r="41" spans="1:94" ht="13.5" customHeight="1">
      <c r="A41" s="48"/>
      <c r="B41" s="49">
        <f ca="1">IF(OFFSET($J$11,COLUMN($J$11)-COLUMN($J$11),ROW(H37)-ROW($J$11))="","",OFFSET($J$11,COLUMN($J$11)-COLUMN($J$11),ROW(H37)-ROW($J$11)))</f>
      </c>
      <c r="C41" s="50" t="s">
        <v>182</v>
      </c>
      <c r="D41" s="51">
        <f ca="1">IF(OFFSET($H$11,COLUMN(F37)-COLUMN($H$11),ROW(F37)-ROW($H$11))="","",OFFSET($H$11,COLUMN(F37)-COLUMN($H$11),ROW(F37)-ROW($H$11)))</f>
      </c>
      <c r="E41" s="52">
        <f>IF(B41="","",IF(B41&gt;D41,"○",IF(B41&gt;=D41,"△","●")))</f>
      </c>
      <c r="F41" s="49">
        <f ca="1">IF(OFFSET($N$15,COLUMN($N$15)-COLUMN($N$15),ROW(L37)-ROW($N$15))="","",OFFSET($N$15,COLUMN($N$15)-COLUMN($N$15),ROW(L37)-ROW($N$15)))</f>
      </c>
      <c r="G41" s="50" t="s">
        <v>182</v>
      </c>
      <c r="H41" s="51">
        <f ca="1">IF(OFFSET($L$15,COLUMN(J37)-COLUMN($L$15),ROW(J37)-ROW($L$15))="","",OFFSET($L$15,COLUMN(J37)-COLUMN($L$15),ROW(J37)-ROW($L$15)))</f>
      </c>
      <c r="I41" s="52">
        <f>IF(F41="","",IF(F41&gt;H41,"○",IF(F41&gt;=H41,"△","●")))</f>
      </c>
      <c r="J41" s="49">
        <f ca="1">IF(OFFSET($R$19,COLUMN(P37)-COLUMN($R$19),ROW(P37)-ROW($R$19))="","",OFFSET($R$19,COLUMN(P37)-COLUMN($R$19),ROW(P37)-ROW($R$19)))</f>
      </c>
      <c r="K41" s="50" t="s">
        <v>182</v>
      </c>
      <c r="L41" s="51">
        <f ca="1">IF(OFFSET($P$19,COLUMN(N37)-COLUMN($P$19),ROW(N37)-ROW($P$19))="","",OFFSET($P$19,COLUMN(N37)-COLUMN($P$19),ROW(N37)-ROW($P$19)))</f>
      </c>
      <c r="M41" s="52">
        <f>IF(J41="","",IF(J41&gt;L41,"○",IF(J41&gt;=L41,"△","●")))</f>
      </c>
      <c r="N41" s="49">
        <f ca="1">IF(OFFSET($V$23,COLUMN(T37)-COLUMN($V$23),ROW(T37)-ROW($V$23))="","",OFFSET($V$23,COLUMN(T37)-COLUMN($V$23),ROW(T37)-ROW($V$23)))</f>
      </c>
      <c r="O41" s="50" t="s">
        <v>182</v>
      </c>
      <c r="P41" s="51">
        <f ca="1">IF(OFFSET($T$23,COLUMN(R37)-COLUMN($T$23),ROW(R37)-ROW($T$23))="","",OFFSET($T$23,COLUMN(R37)-COLUMN($T$23),ROW(R37)-ROW($T$23)))</f>
      </c>
      <c r="Q41" s="52">
        <f>IF(N41="","",IF(N41&gt;P41,"○",IF(N41&gt;=P41,"△","●")))</f>
      </c>
      <c r="R41" s="49">
        <f ca="1">IF(OFFSET($Z$27,COLUMN(X37)-COLUMN($Z$27),ROW(X37)-ROW($Z$27))="","",OFFSET($Z$27,COLUMN(X37)-COLUMN($Z$27),ROW(X37)-ROW($Z$27)))</f>
      </c>
      <c r="S41" s="50" t="s">
        <v>182</v>
      </c>
      <c r="T41" s="51">
        <f ca="1">IF(OFFSET($T$23,COLUMN(V37)-COLUMN($T$23),ROW(V37)-ROW($T$23))="","",OFFSET($T$23,COLUMN(V37)-COLUMN($T$23),ROW(V37)-ROW($T$23)))</f>
      </c>
      <c r="U41" s="52">
        <f>IF(R41="","",IF(R41&gt;T41,"○",IF(R41&gt;=T41,"△","●")))</f>
      </c>
      <c r="V41" s="49">
        <f ca="1">IF(OFFSET($AD$31,COLUMN(AB37)-COLUMN($AD$31),ROW(AB37)-ROW($AD$31))="","",OFFSET($AD$31,COLUMN(AB37)-COLUMN($AD$31),ROW(AB37)-ROW($AD$31)))</f>
      </c>
      <c r="W41" s="50" t="s">
        <v>182</v>
      </c>
      <c r="X41" s="51">
        <f ca="1">IF(OFFSET($T$23,COLUMN(Z37)-COLUMN($T$23),ROW(Z37)-ROW($T$23))="","",OFFSET($T$23,COLUMN(Z37)-COLUMN($T$23),ROW(Z37)-ROW($T$23)))</f>
      </c>
      <c r="Y41" s="52">
        <f>IF(V41="","",IF(V41&gt;X41,"○",IF(V41&gt;=X41,"△","●")))</f>
      </c>
      <c r="Z41" s="49">
        <f ca="1">IF(OFFSET($AH$35,COLUMN(AF37)-COLUMN($AH$35),ROW(AF37)-ROW($AH$35))="","",OFFSET($AH$35,COLUMN(AF37)-COLUMN($AH$35),ROW(AF37)-ROW($AH$35)))</f>
      </c>
      <c r="AA41" s="50" t="s">
        <v>182</v>
      </c>
      <c r="AB41" s="51">
        <f ca="1">IF(OFFSET($T$23,COLUMN(AD37)-COLUMN($T$23),ROW(AD37)-ROW($T$23))="","",OFFSET($T$23,COLUMN(AD37)-COLUMN($T$23),ROW(AD37)-ROW($T$23)))</f>
      </c>
      <c r="AC41" s="52">
        <f>IF(Z41="","",IF(Z41&gt;AB41,"○",IF(Z41&gt;=AB41,"△","●")))</f>
      </c>
      <c r="AD41" s="49">
        <f ca="1">IF(OFFSET($AL$39,COLUMN(AJ37)-COLUMN($AL$39),ROW(AJ37)-ROW($AL$39))="","",OFFSET($AL$39,COLUMN(AJ37)-COLUMN($AL$39),ROW(AJ37)-ROW($AL$39)))</f>
      </c>
      <c r="AE41" s="50" t="s">
        <v>182</v>
      </c>
      <c r="AF41" s="51">
        <f ca="1">IF(OFFSET($T$23,COLUMN(AH37)-COLUMN($T$23),ROW(AH37)-ROW($T$23))="","",OFFSET($T$23,COLUMN(AH37)-COLUMN($T$23),ROW(AH37)-ROW($T$23)))</f>
      </c>
      <c r="AG41" s="52">
        <f>IF(AD41="","",IF(AD41&gt;AF41,"○",IF(AD41&gt;=AF41,"△","●")))</f>
      </c>
      <c r="AH41" s="87"/>
      <c r="AI41" s="88"/>
      <c r="AJ41" s="89"/>
      <c r="AK41" s="90">
        <f>IF(AH41="","",IF(AH41&gt;AJ41,"○",IF(AH41&gt;=AJ41,"△","●")))</f>
      </c>
      <c r="AL41" s="91"/>
      <c r="AM41" s="92"/>
      <c r="AN41" s="92"/>
      <c r="AO41" s="92"/>
      <c r="AP41" s="109"/>
      <c r="AQ41" s="110"/>
      <c r="AR41" s="111"/>
      <c r="AS41" s="92"/>
      <c r="AT41" s="112"/>
      <c r="AW41" s="53"/>
      <c r="AX41" s="49">
        <f ca="1">IF(OFFSET($J$11,COLUMN($J$11)-COLUMN($J$11),ROW(BD37)-ROW($J$11))="","",OFFSET($J$11,COLUMN($J$11)-COLUMN($J$11),ROW(BD37)-ROW($J$11)))</f>
      </c>
      <c r="AY41" s="50" t="s">
        <v>182</v>
      </c>
      <c r="AZ41" s="51">
        <f ca="1">IF(OFFSET($H$11,COLUMN(BB37)-COLUMN($H$11),ROW(BB37)-ROW($H$11))="","",OFFSET($H$11,COLUMN(BB37)-COLUMN($H$11),ROW(BB37)-ROW($H$11)))</f>
      </c>
      <c r="BA41" s="52">
        <f>IF(AX41="","",IF(AX41&gt;AZ41,"○",IF(AX41&gt;=AZ41,"△","●")))</f>
      </c>
      <c r="BB41" s="49">
        <f ca="1">IF(OFFSET($N$15,COLUMN($N$15)-COLUMN($N$15),ROW(BH37)-ROW($N$15))="","",OFFSET($N$15,COLUMN($N$15)-COLUMN($N$15),ROW(BH37)-ROW($N$15)))</f>
      </c>
      <c r="BC41" s="50" t="s">
        <v>182</v>
      </c>
      <c r="BD41" s="51">
        <f ca="1">IF(OFFSET($L$15,COLUMN(BF37)-COLUMN($L$15),ROW(BF37)-ROW($L$15))="","",OFFSET($L$15,COLUMN(BF37)-COLUMN($L$15),ROW(BF37)-ROW($L$15)))</f>
      </c>
      <c r="BE41" s="52">
        <f>IF(BB41="","",IF(BB41&gt;BD41,"○",IF(BB41&gt;=BD41,"△","●")))</f>
      </c>
      <c r="BF41" s="49">
        <f ca="1">IF(OFFSET($R$19,COLUMN(BL37)-COLUMN($R$19),ROW(BL37)-ROW($R$19))="","",OFFSET($R$19,COLUMN(BL37)-COLUMN($R$19),ROW(BL37)-ROW($R$19)))</f>
      </c>
      <c r="BG41" s="50" t="s">
        <v>182</v>
      </c>
      <c r="BH41" s="51">
        <f ca="1">IF(OFFSET($P$19,COLUMN(BJ37)-COLUMN($P$19),ROW(BJ37)-ROW($P$19))="","",OFFSET($P$19,COLUMN(BJ37)-COLUMN($P$19),ROW(BJ37)-ROW($P$19)))</f>
      </c>
      <c r="BI41" s="52">
        <f>IF(BF41="","",IF(BF41&gt;BH41,"○",IF(BF41&gt;=BH41,"△","●")))</f>
      </c>
      <c r="BJ41" s="49">
        <f ca="1">IF(OFFSET($V$23,COLUMN(BP37)-COLUMN($V$23),ROW(BP37)-ROW($V$23))="","",OFFSET($V$23,COLUMN(BP37)-COLUMN($V$23),ROW(BP37)-ROW($V$23)))</f>
      </c>
      <c r="BK41" s="50" t="s">
        <v>182</v>
      </c>
      <c r="BL41" s="51">
        <f ca="1">IF(OFFSET($T$23,COLUMN(BN37)-COLUMN($T$23),ROW(BN37)-ROW($T$23))="","",OFFSET($T$23,COLUMN(BN37)-COLUMN($T$23),ROW(BN37)-ROW($T$23)))</f>
      </c>
      <c r="BM41" s="52">
        <f>IF(BJ41="","",IF(BJ41&gt;BL41,"○",IF(BJ41&gt;=BL41,"△","●")))</f>
      </c>
      <c r="BN41" s="49">
        <f ca="1">IF(OFFSET($Z$27,COLUMN(BT37)-COLUMN($Z$27),ROW(BT37)-ROW($Z$27))="","",OFFSET($Z$27,COLUMN(BT37)-COLUMN($Z$27),ROW(BT37)-ROW($Z$27)))</f>
      </c>
      <c r="BO41" s="50" t="s">
        <v>182</v>
      </c>
      <c r="BP41" s="51">
        <f ca="1">IF(OFFSET($T$23,COLUMN(BR37)-COLUMN($T$23),ROW(BR37)-ROW($T$23))="","",OFFSET($T$23,COLUMN(BR37)-COLUMN($T$23),ROW(BR37)-ROW($T$23)))</f>
      </c>
      <c r="BQ41" s="52">
        <f>IF(BN41="","",IF(BN41&gt;BP41,"○",IF(BN41&gt;=BP41,"△","●")))</f>
      </c>
      <c r="BR41" s="49">
        <f ca="1">IF(OFFSET($AD$31,COLUMN(BX37)-COLUMN($AD$31),ROW(BX37)-ROW($AD$31))="","",OFFSET($AD$31,COLUMN(BX37)-COLUMN($AD$31),ROW(BX37)-ROW($AD$31)))</f>
      </c>
      <c r="BS41" s="50" t="s">
        <v>182</v>
      </c>
      <c r="BT41" s="51">
        <f ca="1">IF(OFFSET($T$23,COLUMN(BV37)-COLUMN($T$23),ROW(BV37)-ROW($T$23))="","",OFFSET($T$23,COLUMN(BV37)-COLUMN($T$23),ROW(BV37)-ROW($T$23)))</f>
      </c>
      <c r="BU41" s="52">
        <f>IF(BR41="","",IF(BR41&gt;BT41,"○",IF(BR41&gt;=BT41,"△","●")))</f>
      </c>
      <c r="BV41" s="49">
        <f ca="1">IF(OFFSET($AH$35,COLUMN(CB37)-COLUMN($AH$35),ROW(CB37)-ROW($AH$35))="","",OFFSET($AH$35,COLUMN(CB37)-COLUMN($AH$35),ROW(CB37)-ROW($AH$35)))</f>
      </c>
      <c r="BW41" s="50" t="s">
        <v>182</v>
      </c>
      <c r="BX41" s="51">
        <f ca="1">IF(OFFSET($T$23,COLUMN(BZ37)-COLUMN($T$23),ROW(BZ37)-ROW($T$23))="","",OFFSET($T$23,COLUMN(BZ37)-COLUMN($T$23),ROW(BZ37)-ROW($T$23)))</f>
      </c>
      <c r="BY41" s="52">
        <f>IF(BV41="","",IF(BV41&gt;BX41,"○",IF(BV41&gt;=BX41,"△","●")))</f>
      </c>
      <c r="BZ41" s="49">
        <f ca="1">IF(OFFSET($AL$39,COLUMN(CF37)-COLUMN($AL$39),ROW(CF37)-ROW($AL$39))="","",OFFSET($AL$39,COLUMN(CF37)-COLUMN($AL$39),ROW(CF37)-ROW($AL$39)))</f>
      </c>
      <c r="CA41" s="50" t="s">
        <v>182</v>
      </c>
      <c r="CB41" s="51">
        <f ca="1">IF(OFFSET($T$23,COLUMN(CD37)-COLUMN($T$23),ROW(CD37)-ROW($T$23))="","",OFFSET($T$23,COLUMN(CD37)-COLUMN($T$23),ROW(CD37)-ROW($T$23)))</f>
      </c>
      <c r="CC41" s="52">
        <f>IF(BZ41="","",IF(BZ41&gt;CB41,"○",IF(BZ41&gt;=CB41,"△","●")))</f>
      </c>
      <c r="CD41" s="87"/>
      <c r="CE41" s="88"/>
      <c r="CF41" s="89"/>
      <c r="CG41" s="90">
        <f>IF(CD41="","",IF(CD41&gt;CF41,"○",IF(CD41&gt;=CF41,"△","●")))</f>
      </c>
      <c r="CH41" s="91"/>
      <c r="CI41" s="92"/>
      <c r="CJ41" s="92"/>
      <c r="CK41" s="92"/>
      <c r="CL41" s="109"/>
      <c r="CM41" s="110"/>
      <c r="CN41" s="111"/>
      <c r="CO41" s="92"/>
      <c r="CP41" s="112"/>
    </row>
    <row r="42" ht="13.5">
      <c r="AW42" s="113"/>
    </row>
    <row r="43" spans="7:76" ht="13.5">
      <c r="G43" s="2" t="s">
        <v>183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BC43" s="2" t="s">
        <v>184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7:76" ht="27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6" spans="1:94" ht="13.5">
      <c r="A46" s="3"/>
      <c r="B46" s="3" t="str">
        <f>A48</f>
        <v>コヴィーダ</v>
      </c>
      <c r="C46" s="3"/>
      <c r="D46" s="3"/>
      <c r="E46" s="3"/>
      <c r="F46" s="3" t="str">
        <f>A52</f>
        <v>今渡</v>
      </c>
      <c r="G46" s="3"/>
      <c r="H46" s="3"/>
      <c r="I46" s="3"/>
      <c r="J46" s="3" t="str">
        <f>A56</f>
        <v>川辺</v>
      </c>
      <c r="K46" s="3"/>
      <c r="L46" s="3"/>
      <c r="M46" s="3"/>
      <c r="N46" s="3" t="str">
        <f>A60</f>
        <v>坂祝</v>
      </c>
      <c r="O46" s="3"/>
      <c r="P46" s="3"/>
      <c r="Q46" s="3"/>
      <c r="R46" s="3" t="str">
        <f>A64</f>
        <v>桜ヶ丘ＦＣ</v>
      </c>
      <c r="S46" s="3"/>
      <c r="T46" s="3"/>
      <c r="U46" s="3"/>
      <c r="V46" s="3" t="str">
        <f>A68</f>
        <v>瀬尻</v>
      </c>
      <c r="W46" s="3"/>
      <c r="X46" s="3"/>
      <c r="Y46" s="3"/>
      <c r="Z46" s="3" t="str">
        <f>A72</f>
        <v>安桜</v>
      </c>
      <c r="AA46" s="3"/>
      <c r="AB46" s="3"/>
      <c r="AC46" s="3"/>
      <c r="AD46" s="3" t="str">
        <f>A76</f>
        <v>アンフィニ白</v>
      </c>
      <c r="AE46" s="3"/>
      <c r="AF46" s="3"/>
      <c r="AG46" s="3"/>
      <c r="AH46" s="3">
        <f>A80</f>
        <v>0</v>
      </c>
      <c r="AI46" s="3"/>
      <c r="AJ46" s="3"/>
      <c r="AK46" s="3"/>
      <c r="AL46" s="76" t="s">
        <v>178</v>
      </c>
      <c r="AM46" s="77" t="s">
        <v>126</v>
      </c>
      <c r="AN46" s="77" t="s">
        <v>127</v>
      </c>
      <c r="AO46" s="77" t="s">
        <v>128</v>
      </c>
      <c r="AP46" s="77" t="s">
        <v>129</v>
      </c>
      <c r="AQ46" s="93" t="s">
        <v>130</v>
      </c>
      <c r="AR46" s="77" t="s">
        <v>179</v>
      </c>
      <c r="AS46" s="77" t="s">
        <v>180</v>
      </c>
      <c r="AT46" s="94" t="s">
        <v>181</v>
      </c>
      <c r="AW46" s="3"/>
      <c r="AX46" s="3" t="str">
        <f>AW48</f>
        <v>関さくら</v>
      </c>
      <c r="AY46" s="3"/>
      <c r="AZ46" s="3"/>
      <c r="BA46" s="3"/>
      <c r="BB46" s="3" t="str">
        <f>AW52</f>
        <v>武芸川</v>
      </c>
      <c r="BC46" s="3"/>
      <c r="BD46" s="3"/>
      <c r="BE46" s="3"/>
      <c r="BF46" s="3" t="str">
        <f>AW56</f>
        <v>山手</v>
      </c>
      <c r="BG46" s="3"/>
      <c r="BH46" s="3"/>
      <c r="BI46" s="3"/>
      <c r="BJ46" s="3" t="str">
        <f>AW60</f>
        <v>西可児</v>
      </c>
      <c r="BK46" s="3"/>
      <c r="BL46" s="3"/>
      <c r="BM46" s="3"/>
      <c r="BN46" s="3" t="str">
        <f>AW64</f>
        <v>下有知</v>
      </c>
      <c r="BO46" s="3"/>
      <c r="BP46" s="3"/>
      <c r="BQ46" s="3"/>
      <c r="BR46" s="3" t="str">
        <f>AW68</f>
        <v>ボンボネーラ</v>
      </c>
      <c r="BS46" s="3"/>
      <c r="BT46" s="3"/>
      <c r="BU46" s="3"/>
      <c r="BV46" s="3">
        <f>AW72</f>
        <v>0</v>
      </c>
      <c r="BW46" s="3"/>
      <c r="BX46" s="3"/>
      <c r="BY46" s="3"/>
      <c r="BZ46" s="3">
        <f>AW76</f>
        <v>0</v>
      </c>
      <c r="CA46" s="3"/>
      <c r="CB46" s="3"/>
      <c r="CC46" s="3"/>
      <c r="CD46" s="3">
        <f>AW80</f>
        <v>0</v>
      </c>
      <c r="CE46" s="3"/>
      <c r="CF46" s="3"/>
      <c r="CG46" s="3"/>
      <c r="CH46" s="76" t="s">
        <v>178</v>
      </c>
      <c r="CI46" s="77" t="s">
        <v>126</v>
      </c>
      <c r="CJ46" s="77" t="s">
        <v>127</v>
      </c>
      <c r="CK46" s="77" t="s">
        <v>128</v>
      </c>
      <c r="CL46" s="77" t="s">
        <v>129</v>
      </c>
      <c r="CM46" s="93" t="s">
        <v>130</v>
      </c>
      <c r="CN46" s="77" t="s">
        <v>179</v>
      </c>
      <c r="CO46" s="77" t="s">
        <v>180</v>
      </c>
      <c r="CP46" s="94" t="s">
        <v>181</v>
      </c>
    </row>
    <row r="47" spans="1:94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78"/>
      <c r="AM47" s="79"/>
      <c r="AN47" s="79"/>
      <c r="AO47" s="79"/>
      <c r="AP47" s="79"/>
      <c r="AQ47" s="95"/>
      <c r="AR47" s="96"/>
      <c r="AS47" s="79"/>
      <c r="AT47" s="97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78"/>
      <c r="CI47" s="79"/>
      <c r="CJ47" s="79"/>
      <c r="CK47" s="79"/>
      <c r="CL47" s="79"/>
      <c r="CM47" s="95"/>
      <c r="CN47" s="96"/>
      <c r="CO47" s="79"/>
      <c r="CP47" s="97"/>
    </row>
    <row r="48" spans="1:94" ht="13.5" customHeight="1">
      <c r="A48" s="53" t="str">
        <f>'リーグ組合せ'!D20</f>
        <v>コヴィーダ</v>
      </c>
      <c r="B48" s="6"/>
      <c r="C48" s="7"/>
      <c r="D48" s="7"/>
      <c r="E48" s="8"/>
      <c r="F48" s="9"/>
      <c r="G48" s="10"/>
      <c r="H48" s="10"/>
      <c r="I48" s="32"/>
      <c r="J48" s="9"/>
      <c r="K48" s="10"/>
      <c r="L48" s="10"/>
      <c r="M48" s="32"/>
      <c r="N48" s="9"/>
      <c r="O48" s="10"/>
      <c r="P48" s="10"/>
      <c r="Q48" s="32"/>
      <c r="R48" s="9"/>
      <c r="S48" s="10"/>
      <c r="T48" s="10"/>
      <c r="U48" s="32"/>
      <c r="V48" s="9"/>
      <c r="W48" s="10"/>
      <c r="X48" s="10"/>
      <c r="Y48" s="32"/>
      <c r="Z48" s="9"/>
      <c r="AA48" s="10"/>
      <c r="AB48" s="10"/>
      <c r="AC48" s="32"/>
      <c r="AD48" s="9"/>
      <c r="AE48" s="10"/>
      <c r="AF48" s="10"/>
      <c r="AG48" s="32"/>
      <c r="AH48" s="9"/>
      <c r="AI48" s="10"/>
      <c r="AJ48" s="10"/>
      <c r="AK48" s="32"/>
      <c r="AL48" s="80">
        <f>SUM(AM48:AO49)</f>
        <v>0</v>
      </c>
      <c r="AM48" s="81"/>
      <c r="AN48" s="81"/>
      <c r="AO48" s="81"/>
      <c r="AP48" s="98">
        <f>AH49+AH51+AD49+AD51+Z49+Z51+V51+V49+R51+R49+N51+N49+J51+J49+F51+F49+B51+B49</f>
        <v>6</v>
      </c>
      <c r="AQ48" s="99">
        <f>AJ51+AJ49+AF51+AF49+AB51+AB49+X51+X49+T51+T49+P51+P49+L51+L49+H51+H49+D51+D49</f>
        <v>1</v>
      </c>
      <c r="AR48" s="100">
        <f>AP48-AQ48</f>
        <v>5</v>
      </c>
      <c r="AS48" s="81">
        <f>SUM(AM50:AO51)</f>
        <v>0</v>
      </c>
      <c r="AT48" s="101"/>
      <c r="AW48" s="5" t="str">
        <f>'リーグ組合せ'!D34</f>
        <v>関さくら</v>
      </c>
      <c r="AX48" s="6"/>
      <c r="AY48" s="7"/>
      <c r="AZ48" s="7"/>
      <c r="BA48" s="8"/>
      <c r="BB48" s="9"/>
      <c r="BC48" s="10"/>
      <c r="BD48" s="10"/>
      <c r="BE48" s="32"/>
      <c r="BF48" s="9"/>
      <c r="BG48" s="10"/>
      <c r="BH48" s="10"/>
      <c r="BI48" s="32"/>
      <c r="BJ48" s="9"/>
      <c r="BK48" s="10"/>
      <c r="BL48" s="10"/>
      <c r="BM48" s="32"/>
      <c r="BN48" s="9"/>
      <c r="BO48" s="10"/>
      <c r="BP48" s="10"/>
      <c r="BQ48" s="32"/>
      <c r="BR48" s="9"/>
      <c r="BS48" s="10"/>
      <c r="BT48" s="10"/>
      <c r="BU48" s="32"/>
      <c r="BV48" s="9"/>
      <c r="BW48" s="10"/>
      <c r="BX48" s="10"/>
      <c r="BY48" s="32"/>
      <c r="BZ48" s="9"/>
      <c r="CA48" s="10"/>
      <c r="CB48" s="10"/>
      <c r="CC48" s="32"/>
      <c r="CD48" s="9"/>
      <c r="CE48" s="10"/>
      <c r="CF48" s="10"/>
      <c r="CG48" s="32"/>
      <c r="CH48" s="80">
        <f>SUM(CI48:CK49)</f>
        <v>0</v>
      </c>
      <c r="CI48" s="81"/>
      <c r="CJ48" s="81"/>
      <c r="CK48" s="81"/>
      <c r="CL48" s="98">
        <f>CD49+CD51+BZ49+BZ51+BV49+BV51+BR51+BR49+BN51+BN49+BJ51+BJ49+BF51+BF49+BB51+BB49+AX51+AX49</f>
        <v>0</v>
      </c>
      <c r="CM48" s="99">
        <f>CF51+CF49+CB51+CB49+BX51+BX49+BT51+BT49+BP51+BP49+BL51+BL49+BH51+BH49+BD51+BD49+AZ51+AZ49</f>
        <v>0</v>
      </c>
      <c r="CN48" s="100">
        <f>CL48-CM48</f>
        <v>0</v>
      </c>
      <c r="CO48" s="81">
        <f>SUM(CI50:CK51)</f>
        <v>0</v>
      </c>
      <c r="CP48" s="101"/>
    </row>
    <row r="49" spans="1:94" ht="13.5" customHeight="1">
      <c r="A49" s="53"/>
      <c r="B49" s="11"/>
      <c r="C49" s="12"/>
      <c r="D49" s="13"/>
      <c r="E49" s="14">
        <f>IF(B49="","",IF(B49&gt;D49,"○",IF(B49&gt;=D49,"△","●")))</f>
      </c>
      <c r="F49" s="15">
        <v>4</v>
      </c>
      <c r="G49" s="16" t="s">
        <v>182</v>
      </c>
      <c r="H49" s="17">
        <v>1</v>
      </c>
      <c r="I49" s="44" t="str">
        <f>IF(F49="","",IF(F49&gt;H49,"○",IF(F49&gt;=H49,"△","●")))</f>
        <v>○</v>
      </c>
      <c r="J49" s="15"/>
      <c r="K49" s="16" t="s">
        <v>182</v>
      </c>
      <c r="L49" s="17"/>
      <c r="M49" s="44">
        <f>IF(J49="","",IF(J49&gt;L49,"○",IF(J49&gt;=L49,"△","●")))</f>
      </c>
      <c r="N49" s="15">
        <v>2</v>
      </c>
      <c r="O49" s="16" t="s">
        <v>182</v>
      </c>
      <c r="P49" s="17">
        <v>0</v>
      </c>
      <c r="Q49" s="44" t="str">
        <f>IF(N49="","",IF(N49&gt;P49,"○",IF(N49&gt;=P49,"△","●")))</f>
        <v>○</v>
      </c>
      <c r="R49" s="15"/>
      <c r="S49" s="16" t="s">
        <v>182</v>
      </c>
      <c r="T49" s="17"/>
      <c r="U49" s="44">
        <f>IF(R49="","",IF(R49&gt;T49,"○",IF(R49&gt;=T49,"△","●")))</f>
      </c>
      <c r="V49" s="15"/>
      <c r="W49" s="16" t="s">
        <v>182</v>
      </c>
      <c r="X49" s="17"/>
      <c r="Y49" s="44">
        <f>IF(V49="","",IF(V49&gt;X49,"○",IF(V49&gt;=X49,"△","●")))</f>
      </c>
      <c r="Z49" s="15"/>
      <c r="AA49" s="16" t="s">
        <v>182</v>
      </c>
      <c r="AB49" s="17"/>
      <c r="AC49" s="44">
        <f>IF(Z49="","",IF(Z49&gt;AB49,"○",IF(Z49&gt;=AB49,"△","●")))</f>
      </c>
      <c r="AD49" s="15"/>
      <c r="AE49" s="16" t="s">
        <v>182</v>
      </c>
      <c r="AF49" s="17"/>
      <c r="AG49" s="44">
        <f>IF(AD49="","",IF(AD49&gt;AF49,"○",IF(AD49&gt;=AF49,"△","●")))</f>
      </c>
      <c r="AH49" s="15"/>
      <c r="AI49" s="16" t="s">
        <v>182</v>
      </c>
      <c r="AJ49" s="17"/>
      <c r="AK49" s="44">
        <f>IF(AH49="","",IF(AH49&gt;AJ49,"○",IF(AH49&gt;=AJ49,"△","●")))</f>
      </c>
      <c r="AL49" s="82"/>
      <c r="AM49" s="83"/>
      <c r="AN49" s="83"/>
      <c r="AO49" s="83"/>
      <c r="AP49" s="102"/>
      <c r="AQ49" s="103"/>
      <c r="AR49" s="104"/>
      <c r="AS49" s="83"/>
      <c r="AT49" s="105"/>
      <c r="AW49" s="5"/>
      <c r="AX49" s="11"/>
      <c r="AY49" s="12"/>
      <c r="AZ49" s="13"/>
      <c r="BA49" s="14">
        <f>IF(AX49="","",IF(AX49&gt;AZ49,"○",IF(AX49&gt;=AZ49,"△","●")))</f>
      </c>
      <c r="BB49" s="15"/>
      <c r="BC49" s="16" t="s">
        <v>182</v>
      </c>
      <c r="BD49" s="17"/>
      <c r="BE49" s="44">
        <f>IF(BB49="","",IF(BB49&gt;BD49,"○",IF(BB49&gt;=BD49,"△","●")))</f>
      </c>
      <c r="BF49" s="15"/>
      <c r="BG49" s="16" t="s">
        <v>182</v>
      </c>
      <c r="BH49" s="17"/>
      <c r="BI49" s="44">
        <f>IF(BF49="","",IF(BF49&gt;BH49,"○",IF(BF49&gt;=BH49,"△","●")))</f>
      </c>
      <c r="BJ49" s="15"/>
      <c r="BK49" s="16" t="s">
        <v>182</v>
      </c>
      <c r="BL49" s="17"/>
      <c r="BM49" s="44">
        <f>IF(BJ49="","",IF(BJ49&gt;BL49,"○",IF(BJ49&gt;=BL49,"△","●")))</f>
      </c>
      <c r="BN49" s="15"/>
      <c r="BO49" s="16" t="s">
        <v>182</v>
      </c>
      <c r="BP49" s="17"/>
      <c r="BQ49" s="44">
        <f>IF(BN49="","",IF(BN49&gt;BP49,"○",IF(BN49&gt;=BP49,"△","●")))</f>
      </c>
      <c r="BR49" s="15"/>
      <c r="BS49" s="16" t="s">
        <v>182</v>
      </c>
      <c r="BT49" s="17"/>
      <c r="BU49" s="44">
        <f>IF(BR49="","",IF(BR49&gt;BT49,"○",IF(BR49&gt;=BT49,"△","●")))</f>
      </c>
      <c r="BV49" s="15"/>
      <c r="BW49" s="16" t="s">
        <v>182</v>
      </c>
      <c r="BX49" s="17"/>
      <c r="BY49" s="44">
        <f>IF(BV49="","",IF(BV49&gt;BX49,"○",IF(BV49&gt;=BX49,"△","●")))</f>
      </c>
      <c r="BZ49" s="15"/>
      <c r="CA49" s="16" t="s">
        <v>182</v>
      </c>
      <c r="CB49" s="17"/>
      <c r="CC49" s="44">
        <f>IF(BZ49="","",IF(BZ49&gt;CB49,"○",IF(BZ49&gt;=CB49,"△","●")))</f>
      </c>
      <c r="CD49" s="15"/>
      <c r="CE49" s="16" t="s">
        <v>182</v>
      </c>
      <c r="CF49" s="17"/>
      <c r="CG49" s="44">
        <f>IF(CD49="","",IF(CD49&gt;CF49,"○",IF(CD49&gt;=CF49,"△","●")))</f>
      </c>
      <c r="CH49" s="82"/>
      <c r="CI49" s="83"/>
      <c r="CJ49" s="83"/>
      <c r="CK49" s="83"/>
      <c r="CL49" s="102"/>
      <c r="CM49" s="103"/>
      <c r="CN49" s="104"/>
      <c r="CO49" s="83"/>
      <c r="CP49" s="105"/>
    </row>
    <row r="50" spans="1:94" ht="13.5" customHeight="1">
      <c r="A50" s="53"/>
      <c r="B50" s="18"/>
      <c r="C50" s="19"/>
      <c r="D50" s="19"/>
      <c r="E50" s="20"/>
      <c r="F50" s="21"/>
      <c r="G50" s="22"/>
      <c r="H50" s="22"/>
      <c r="I50" s="36"/>
      <c r="J50" s="21"/>
      <c r="K50" s="22"/>
      <c r="L50" s="22"/>
      <c r="M50" s="36"/>
      <c r="N50" s="21"/>
      <c r="O50" s="22"/>
      <c r="P50" s="22"/>
      <c r="Q50" s="36"/>
      <c r="R50" s="21"/>
      <c r="S50" s="22"/>
      <c r="T50" s="22"/>
      <c r="U50" s="36"/>
      <c r="V50" s="21"/>
      <c r="W50" s="22"/>
      <c r="X50" s="22"/>
      <c r="Y50" s="36"/>
      <c r="Z50" s="21"/>
      <c r="AA50" s="22"/>
      <c r="AB50" s="22"/>
      <c r="AC50" s="36"/>
      <c r="AD50" s="21"/>
      <c r="AE50" s="22"/>
      <c r="AF50" s="22"/>
      <c r="AG50" s="36"/>
      <c r="AH50" s="21"/>
      <c r="AI50" s="22"/>
      <c r="AJ50" s="22"/>
      <c r="AK50" s="36"/>
      <c r="AL50" s="82"/>
      <c r="AM50" s="83"/>
      <c r="AN50" s="83"/>
      <c r="AO50" s="83"/>
      <c r="AP50" s="102"/>
      <c r="AQ50" s="103"/>
      <c r="AR50" s="104"/>
      <c r="AS50" s="83"/>
      <c r="AT50" s="105"/>
      <c r="AW50" s="5"/>
      <c r="AX50" s="18"/>
      <c r="AY50" s="19"/>
      <c r="AZ50" s="19"/>
      <c r="BA50" s="20"/>
      <c r="BB50" s="21"/>
      <c r="BC50" s="22"/>
      <c r="BD50" s="22"/>
      <c r="BE50" s="36"/>
      <c r="BF50" s="21"/>
      <c r="BG50" s="22"/>
      <c r="BH50" s="22"/>
      <c r="BI50" s="36"/>
      <c r="BJ50" s="21"/>
      <c r="BK50" s="22"/>
      <c r="BL50" s="22"/>
      <c r="BM50" s="36"/>
      <c r="BN50" s="21"/>
      <c r="BO50" s="22"/>
      <c r="BP50" s="22"/>
      <c r="BQ50" s="36"/>
      <c r="BR50" s="21"/>
      <c r="BS50" s="22"/>
      <c r="BT50" s="22"/>
      <c r="BU50" s="36"/>
      <c r="BV50" s="21"/>
      <c r="BW50" s="22"/>
      <c r="BX50" s="22"/>
      <c r="BY50" s="36"/>
      <c r="BZ50" s="21"/>
      <c r="CA50" s="22"/>
      <c r="CB50" s="22"/>
      <c r="CC50" s="36"/>
      <c r="CD50" s="21"/>
      <c r="CE50" s="22"/>
      <c r="CF50" s="22"/>
      <c r="CG50" s="36"/>
      <c r="CH50" s="82"/>
      <c r="CI50" s="83"/>
      <c r="CJ50" s="83"/>
      <c r="CK50" s="83"/>
      <c r="CL50" s="102"/>
      <c r="CM50" s="103"/>
      <c r="CN50" s="104"/>
      <c r="CO50" s="83"/>
      <c r="CP50" s="105"/>
    </row>
    <row r="51" spans="1:94" ht="13.5" customHeight="1">
      <c r="A51" s="53"/>
      <c r="B51" s="23"/>
      <c r="C51" s="24"/>
      <c r="D51" s="25"/>
      <c r="E51" s="26">
        <f>IF(B51="","",IF(B51&gt;D51,"○",IF(B51&gt;=D51,"△","●")))</f>
      </c>
      <c r="F51" s="27"/>
      <c r="G51" s="28" t="s">
        <v>182</v>
      </c>
      <c r="H51" s="29"/>
      <c r="I51" s="37">
        <f>IF(F51="","",IF(F51&gt;H51,"○",IF(F51&gt;=H51,"△","●")))</f>
      </c>
      <c r="J51" s="27"/>
      <c r="K51" s="28" t="s">
        <v>182</v>
      </c>
      <c r="L51" s="29"/>
      <c r="M51" s="37">
        <f>IF(J51="","",IF(J51&gt;L51,"○",IF(J51&gt;=L51,"△","●")))</f>
      </c>
      <c r="N51" s="27"/>
      <c r="O51" s="28" t="s">
        <v>182</v>
      </c>
      <c r="P51" s="29"/>
      <c r="Q51" s="37">
        <f>IF(N51="","",IF(N51&gt;P51,"○",IF(N51&gt;=P51,"△","●")))</f>
      </c>
      <c r="R51" s="27"/>
      <c r="S51" s="28" t="s">
        <v>182</v>
      </c>
      <c r="T51" s="29"/>
      <c r="U51" s="37">
        <f>IF(R51="","",IF(R51&gt;T51,"○",IF(R51&gt;=T51,"△","●")))</f>
      </c>
      <c r="V51" s="27"/>
      <c r="W51" s="28" t="s">
        <v>182</v>
      </c>
      <c r="X51" s="29"/>
      <c r="Y51" s="37">
        <f>IF(V51="","",IF(V51&gt;X51,"○",IF(V51&gt;=X51,"△","●")))</f>
      </c>
      <c r="Z51" s="27"/>
      <c r="AA51" s="28" t="s">
        <v>182</v>
      </c>
      <c r="AB51" s="29"/>
      <c r="AC51" s="37">
        <f>IF(Z51="","",IF(Z51&gt;AB51,"○",IF(Z51&gt;=AB51,"△","●")))</f>
      </c>
      <c r="AD51" s="27"/>
      <c r="AE51" s="28" t="s">
        <v>182</v>
      </c>
      <c r="AF51" s="29"/>
      <c r="AG51" s="37">
        <f>IF(AD51="","",IF(AD51&gt;AF51,"○",IF(AD51&gt;=AF51,"△","●")))</f>
      </c>
      <c r="AH51" s="27"/>
      <c r="AI51" s="28" t="s">
        <v>182</v>
      </c>
      <c r="AJ51" s="29"/>
      <c r="AK51" s="37">
        <f>IF(AH51="","",IF(AH51&gt;AJ51,"○",IF(AH51&gt;=AJ51,"△","●")))</f>
      </c>
      <c r="AL51" s="82"/>
      <c r="AM51" s="83"/>
      <c r="AN51" s="83"/>
      <c r="AO51" s="83"/>
      <c r="AP51" s="102"/>
      <c r="AQ51" s="103"/>
      <c r="AR51" s="104"/>
      <c r="AS51" s="83"/>
      <c r="AT51" s="105"/>
      <c r="AW51" s="5"/>
      <c r="AX51" s="23"/>
      <c r="AY51" s="24"/>
      <c r="AZ51" s="25"/>
      <c r="BA51" s="26">
        <f>IF(AX51="","",IF(AX51&gt;AZ51,"○",IF(AX51&gt;=AZ51,"△","●")))</f>
      </c>
      <c r="BB51" s="27"/>
      <c r="BC51" s="28" t="s">
        <v>182</v>
      </c>
      <c r="BD51" s="29"/>
      <c r="BE51" s="37">
        <f>IF(BB51="","",IF(BB51&gt;BD51,"○",IF(BB51&gt;=BD51,"△","●")))</f>
      </c>
      <c r="BF51" s="27"/>
      <c r="BG51" s="28" t="s">
        <v>182</v>
      </c>
      <c r="BH51" s="29"/>
      <c r="BI51" s="37">
        <f>IF(BF51="","",IF(BF51&gt;BH51,"○",IF(BF51&gt;=BH51,"△","●")))</f>
      </c>
      <c r="BJ51" s="27"/>
      <c r="BK51" s="28" t="s">
        <v>182</v>
      </c>
      <c r="BL51" s="29"/>
      <c r="BM51" s="37">
        <f>IF(BJ51="","",IF(BJ51&gt;BL51,"○",IF(BJ51&gt;=BL51,"△","●")))</f>
      </c>
      <c r="BN51" s="27"/>
      <c r="BO51" s="28" t="s">
        <v>182</v>
      </c>
      <c r="BP51" s="29"/>
      <c r="BQ51" s="37">
        <f>IF(BN51="","",IF(BN51&gt;BP51,"○",IF(BN51&gt;=BP51,"△","●")))</f>
      </c>
      <c r="BR51" s="27"/>
      <c r="BS51" s="28" t="s">
        <v>182</v>
      </c>
      <c r="BT51" s="29"/>
      <c r="BU51" s="37">
        <f>IF(BR51="","",IF(BR51&gt;BT51,"○",IF(BR51&gt;=BT51,"△","●")))</f>
      </c>
      <c r="BV51" s="27"/>
      <c r="BW51" s="28" t="s">
        <v>182</v>
      </c>
      <c r="BX51" s="29"/>
      <c r="BY51" s="37">
        <f>IF(BV51="","",IF(BV51&gt;BX51,"○",IF(BV51&gt;=BX51,"△","●")))</f>
      </c>
      <c r="BZ51" s="27"/>
      <c r="CA51" s="28" t="s">
        <v>182</v>
      </c>
      <c r="CB51" s="29"/>
      <c r="CC51" s="37">
        <f>IF(BZ51="","",IF(BZ51&gt;CB51,"○",IF(BZ51&gt;=CB51,"△","●")))</f>
      </c>
      <c r="CD51" s="27"/>
      <c r="CE51" s="28" t="s">
        <v>182</v>
      </c>
      <c r="CF51" s="29"/>
      <c r="CG51" s="37">
        <f>IF(CD51="","",IF(CD51&gt;CF51,"○",IF(CD51&gt;=CF51,"△","●")))</f>
      </c>
      <c r="CH51" s="82"/>
      <c r="CI51" s="83"/>
      <c r="CJ51" s="83"/>
      <c r="CK51" s="83"/>
      <c r="CL51" s="102"/>
      <c r="CM51" s="103"/>
      <c r="CN51" s="104"/>
      <c r="CO51" s="83"/>
      <c r="CP51" s="105"/>
    </row>
    <row r="52" spans="1:94" ht="13.5" customHeight="1">
      <c r="A52" s="3" t="str">
        <f>'リーグ組合せ'!D21</f>
        <v>今渡</v>
      </c>
      <c r="B52" s="30">
        <f ca="1">IF(OFFSET($H$8,COLUMN(F48)-COLUMN($H$8),ROW(F48)-ROW($H$8))="","",OFFSET($H$8,COLUMN(F48)-COLUMN($H$8),ROW(F48)-ROW($H$8)))</f>
      </c>
      <c r="C52" s="31"/>
      <c r="D52" s="31"/>
      <c r="E52" s="32"/>
      <c r="F52" s="6"/>
      <c r="G52" s="7"/>
      <c r="H52" s="7"/>
      <c r="I52" s="54"/>
      <c r="J52" s="9"/>
      <c r="K52" s="10"/>
      <c r="L52" s="10"/>
      <c r="M52" s="32"/>
      <c r="N52" s="9"/>
      <c r="O52" s="10"/>
      <c r="P52" s="10"/>
      <c r="Q52" s="32"/>
      <c r="R52" s="9"/>
      <c r="S52" s="10"/>
      <c r="T52" s="10"/>
      <c r="U52" s="32"/>
      <c r="V52" s="9"/>
      <c r="W52" s="10"/>
      <c r="X52" s="10"/>
      <c r="Y52" s="32"/>
      <c r="Z52" s="9"/>
      <c r="AA52" s="10"/>
      <c r="AB52" s="10"/>
      <c r="AC52" s="32"/>
      <c r="AD52" s="9"/>
      <c r="AE52" s="10"/>
      <c r="AF52" s="10"/>
      <c r="AG52" s="32"/>
      <c r="AH52" s="9"/>
      <c r="AI52" s="10"/>
      <c r="AJ52" s="10"/>
      <c r="AK52" s="32"/>
      <c r="AL52" s="82">
        <f>SUM(AM52:AO53)</f>
        <v>0</v>
      </c>
      <c r="AM52" s="83"/>
      <c r="AN52" s="83"/>
      <c r="AO52" s="83"/>
      <c r="AP52" s="102" t="e">
        <f>AH53+AH55+AD53+AD55+Z53+Z55+V55+V53+R55+R53+N55+N53+J55+J53+F55+F53+B55+B53</f>
        <v>#VALUE!</v>
      </c>
      <c r="AQ52" s="103" t="e">
        <f>AJ55+AJ53+AF55+AF53+AB55+AB53+X55+X53+T55+T53+P55+P53+L55+L53+H55+H53+D55+D53</f>
        <v>#VALUE!</v>
      </c>
      <c r="AR52" s="104" t="e">
        <f>AP52-AQ52</f>
        <v>#VALUE!</v>
      </c>
      <c r="AS52" s="83">
        <f>SUM(AM54:AO55)</f>
        <v>0</v>
      </c>
      <c r="AT52" s="105"/>
      <c r="AW52" s="5" t="str">
        <f>'リーグ組合せ'!D35</f>
        <v>武芸川</v>
      </c>
      <c r="AX52" s="30">
        <f ca="1">IF(OFFSET($H$8,COLUMN(BB48)-COLUMN($H$8),ROW(BB48)-ROW($H$8))="","",OFFSET($H$8,COLUMN(BB48)-COLUMN($H$8),ROW(BB48)-ROW($H$8)))</f>
      </c>
      <c r="AY52" s="31"/>
      <c r="AZ52" s="31"/>
      <c r="BA52" s="32"/>
      <c r="BB52" s="6"/>
      <c r="BC52" s="7"/>
      <c r="BD52" s="7"/>
      <c r="BE52" s="54"/>
      <c r="BF52" s="9"/>
      <c r="BG52" s="10"/>
      <c r="BH52" s="10"/>
      <c r="BI52" s="32"/>
      <c r="BJ52" s="9"/>
      <c r="BK52" s="10"/>
      <c r="BL52" s="10"/>
      <c r="BM52" s="32"/>
      <c r="BN52" s="9"/>
      <c r="BO52" s="10"/>
      <c r="BP52" s="10"/>
      <c r="BQ52" s="32"/>
      <c r="BR52" s="9"/>
      <c r="BS52" s="10"/>
      <c r="BT52" s="10"/>
      <c r="BU52" s="32"/>
      <c r="BV52" s="9"/>
      <c r="BW52" s="10"/>
      <c r="BX52" s="10"/>
      <c r="BY52" s="32"/>
      <c r="BZ52" s="9"/>
      <c r="CA52" s="10"/>
      <c r="CB52" s="10"/>
      <c r="CC52" s="32"/>
      <c r="CD52" s="9"/>
      <c r="CE52" s="10"/>
      <c r="CF52" s="10"/>
      <c r="CG52" s="32"/>
      <c r="CH52" s="82">
        <f>SUM(CI52:CK53)</f>
        <v>0</v>
      </c>
      <c r="CI52" s="83"/>
      <c r="CJ52" s="83"/>
      <c r="CK52" s="83"/>
      <c r="CL52" s="102" t="e">
        <f>CD53+CD55+BZ53+BZ55+BV53+BV55+BR55+BR53+BN55+BN53+BJ55+BJ53+BF55+BF53+BB55+BB53+AX55+AX53</f>
        <v>#VALUE!</v>
      </c>
      <c r="CM52" s="103" t="e">
        <f>CF55+CF53+CB55+CB53+BX55+BX53+BT55+BT53+BP55+BP53+BL55+BL53+BH55+BH53+BD55+BD53+AZ55+AZ53</f>
        <v>#VALUE!</v>
      </c>
      <c r="CN52" s="104" t="e">
        <f>CL52-CM52</f>
        <v>#VALUE!</v>
      </c>
      <c r="CO52" s="83">
        <f>SUM(CI54:CK55)</f>
        <v>0</v>
      </c>
      <c r="CP52" s="105"/>
    </row>
    <row r="53" spans="1:94" ht="13.5" customHeight="1">
      <c r="A53" s="5"/>
      <c r="B53" s="33">
        <f ca="1">IF(OFFSET($J$9,COLUMN($J$9)-COLUMN($J$9),ROW(H49)-ROW($J$9))="","",OFFSET($J$9,COLUMN($J$9)-COLUMN($J$9),ROW(H49)-ROW($J$9)))</f>
      </c>
      <c r="C53" s="16" t="s">
        <v>182</v>
      </c>
      <c r="D53" s="34">
        <f ca="1">IF(OFFSET($H$9,COLUMN(F49)-COLUMN($H$9),ROW(F49)-ROW($H$9))="","",OFFSET($H$9,COLUMN(F49)-COLUMN($H$9),ROW(F49)-ROW($H$9)))</f>
      </c>
      <c r="E53" s="35">
        <f>IF(B53="","",IF(B53&gt;D53,"○",IF(B53&gt;=D53,"△","●")))</f>
      </c>
      <c r="F53" s="11"/>
      <c r="G53" s="12"/>
      <c r="H53" s="13"/>
      <c r="I53" s="14">
        <f>IF(F53="","",IF(F53&gt;H53,"○",IF(F53&gt;=H53,"△","●")))</f>
      </c>
      <c r="J53" s="15">
        <v>1</v>
      </c>
      <c r="K53" s="16" t="s">
        <v>182</v>
      </c>
      <c r="L53" s="17">
        <v>6</v>
      </c>
      <c r="M53" s="44" t="str">
        <f>IF(J53="","",IF(J53&gt;L53,"○",IF(J53&gt;=L53,"△","●")))</f>
        <v>●</v>
      </c>
      <c r="N53" s="15"/>
      <c r="O53" s="16" t="s">
        <v>182</v>
      </c>
      <c r="P53" s="17"/>
      <c r="Q53" s="44">
        <f>IF(N53="","",IF(N53&gt;P53,"○",IF(N53&gt;=P53,"△","●")))</f>
      </c>
      <c r="R53" s="15"/>
      <c r="S53" s="16" t="s">
        <v>182</v>
      </c>
      <c r="T53" s="17"/>
      <c r="U53" s="44">
        <f>IF(R53="","",IF(R53&gt;T53,"○",IF(R53&gt;=T53,"△","●")))</f>
      </c>
      <c r="V53" s="15"/>
      <c r="W53" s="16" t="s">
        <v>182</v>
      </c>
      <c r="X53" s="17"/>
      <c r="Y53" s="44">
        <f>IF(V53="","",IF(V53&gt;X53,"○",IF(V53&gt;=X53,"△","●")))</f>
      </c>
      <c r="Z53" s="15"/>
      <c r="AA53" s="16" t="s">
        <v>182</v>
      </c>
      <c r="AB53" s="17"/>
      <c r="AC53" s="44">
        <f>IF(Z53="","",IF(Z53&gt;AB53,"○",IF(Z53&gt;=AB53,"△","●")))</f>
      </c>
      <c r="AD53" s="15"/>
      <c r="AE53" s="16" t="s">
        <v>182</v>
      </c>
      <c r="AF53" s="17"/>
      <c r="AG53" s="44">
        <f>IF(AD53="","",IF(AD53&gt;AF53,"○",IF(AD53&gt;=AF53,"△","●")))</f>
      </c>
      <c r="AH53" s="15"/>
      <c r="AI53" s="16" t="s">
        <v>182</v>
      </c>
      <c r="AJ53" s="17"/>
      <c r="AK53" s="44">
        <f>IF(AH53="","",IF(AH53&gt;AJ53,"○",IF(AH53&gt;=AJ53,"△","●")))</f>
      </c>
      <c r="AL53" s="82"/>
      <c r="AM53" s="83"/>
      <c r="AN53" s="83"/>
      <c r="AO53" s="83"/>
      <c r="AP53" s="102"/>
      <c r="AQ53" s="103"/>
      <c r="AR53" s="104"/>
      <c r="AS53" s="83"/>
      <c r="AT53" s="105"/>
      <c r="AW53" s="5"/>
      <c r="AX53" s="33">
        <f ca="1">IF(OFFSET($J$9,COLUMN($J$9)-COLUMN($J$9),ROW(BD49)-ROW($J$9))="","",OFFSET($J$9,COLUMN($J$9)-COLUMN($J$9),ROW(BD49)-ROW($J$9)))</f>
      </c>
      <c r="AY53" s="16" t="s">
        <v>182</v>
      </c>
      <c r="AZ53" s="34">
        <f ca="1">IF(OFFSET($H$9,COLUMN(BB49)-COLUMN($H$9),ROW(BB49)-ROW($H$9))="","",OFFSET($H$9,COLUMN(BB49)-COLUMN($H$9),ROW(BB49)-ROW($H$9)))</f>
      </c>
      <c r="BA53" s="35">
        <f>IF(AX53="","",IF(AX53&gt;AZ53,"○",IF(AX53&gt;=AZ53,"△","●")))</f>
      </c>
      <c r="BB53" s="11"/>
      <c r="BC53" s="12"/>
      <c r="BD53" s="13"/>
      <c r="BE53" s="14">
        <f>IF(BB53="","",IF(BB53&gt;BD53,"○",IF(BB53&gt;=BD53,"△","●")))</f>
      </c>
      <c r="BF53" s="15"/>
      <c r="BG53" s="16" t="s">
        <v>182</v>
      </c>
      <c r="BH53" s="17"/>
      <c r="BI53" s="44">
        <f>IF(BF53="","",IF(BF53&gt;BH53,"○",IF(BF53&gt;=BH53,"△","●")))</f>
      </c>
      <c r="BJ53" s="15"/>
      <c r="BK53" s="16" t="s">
        <v>182</v>
      </c>
      <c r="BL53" s="17"/>
      <c r="BM53" s="44">
        <f>IF(BJ53="","",IF(BJ53&gt;BL53,"○",IF(BJ53&gt;=BL53,"△","●")))</f>
      </c>
      <c r="BN53" s="15"/>
      <c r="BO53" s="16" t="s">
        <v>182</v>
      </c>
      <c r="BP53" s="17"/>
      <c r="BQ53" s="44">
        <f>IF(BN53="","",IF(BN53&gt;BP53,"○",IF(BN53&gt;=BP53,"△","●")))</f>
      </c>
      <c r="BR53" s="15"/>
      <c r="BS53" s="16" t="s">
        <v>182</v>
      </c>
      <c r="BT53" s="17"/>
      <c r="BU53" s="44">
        <f>IF(BR53="","",IF(BR53&gt;BT53,"○",IF(BR53&gt;=BT53,"△","●")))</f>
      </c>
      <c r="BV53" s="15"/>
      <c r="BW53" s="16" t="s">
        <v>182</v>
      </c>
      <c r="BX53" s="17"/>
      <c r="BY53" s="44">
        <f>IF(BV53="","",IF(BV53&gt;BX53,"○",IF(BV53&gt;=BX53,"△","●")))</f>
      </c>
      <c r="BZ53" s="15"/>
      <c r="CA53" s="16" t="s">
        <v>182</v>
      </c>
      <c r="CB53" s="17"/>
      <c r="CC53" s="44">
        <f>IF(BZ53="","",IF(BZ53&gt;CB53,"○",IF(BZ53&gt;=CB53,"△","●")))</f>
      </c>
      <c r="CD53" s="15"/>
      <c r="CE53" s="16" t="s">
        <v>182</v>
      </c>
      <c r="CF53" s="17"/>
      <c r="CG53" s="44">
        <f>IF(CD53="","",IF(CD53&gt;CF53,"○",IF(CD53&gt;=CF53,"△","●")))</f>
      </c>
      <c r="CH53" s="82"/>
      <c r="CI53" s="83"/>
      <c r="CJ53" s="83"/>
      <c r="CK53" s="83"/>
      <c r="CL53" s="102"/>
      <c r="CM53" s="103"/>
      <c r="CN53" s="104"/>
      <c r="CO53" s="83"/>
      <c r="CP53" s="105"/>
    </row>
    <row r="54" spans="1:94" ht="13.5" customHeight="1">
      <c r="A54" s="5"/>
      <c r="B54" s="21">
        <f ca="1">IF(OFFSET($H$10,COLUMN(F50)-COLUMN($H$10),ROW(F50)-ROW($H$10))="","",OFFSET($H$10,COLUMN(F50)-COLUMN($H$10),ROW(F50)-ROW($H$10)))</f>
      </c>
      <c r="C54" s="22"/>
      <c r="D54" s="22"/>
      <c r="E54" s="36"/>
      <c r="F54" s="18"/>
      <c r="G54" s="19"/>
      <c r="H54" s="19"/>
      <c r="I54" s="20"/>
      <c r="J54" s="21"/>
      <c r="K54" s="22"/>
      <c r="L54" s="22"/>
      <c r="M54" s="36"/>
      <c r="N54" s="21"/>
      <c r="O54" s="22"/>
      <c r="P54" s="22"/>
      <c r="Q54" s="36"/>
      <c r="R54" s="21"/>
      <c r="S54" s="22"/>
      <c r="T54" s="22"/>
      <c r="U54" s="36"/>
      <c r="V54" s="21"/>
      <c r="W54" s="22"/>
      <c r="X54" s="22"/>
      <c r="Y54" s="36"/>
      <c r="Z54" s="21"/>
      <c r="AA54" s="22"/>
      <c r="AB54" s="22"/>
      <c r="AC54" s="36"/>
      <c r="AD54" s="21"/>
      <c r="AE54" s="22"/>
      <c r="AF54" s="22"/>
      <c r="AG54" s="36"/>
      <c r="AH54" s="21"/>
      <c r="AI54" s="22"/>
      <c r="AJ54" s="22"/>
      <c r="AK54" s="36"/>
      <c r="AL54" s="82"/>
      <c r="AM54" s="83"/>
      <c r="AN54" s="83"/>
      <c r="AO54" s="83"/>
      <c r="AP54" s="102"/>
      <c r="AQ54" s="103"/>
      <c r="AR54" s="104"/>
      <c r="AS54" s="83"/>
      <c r="AT54" s="105"/>
      <c r="AW54" s="5"/>
      <c r="AX54" s="21">
        <f ca="1">IF(OFFSET($H$10,COLUMN(BB50)-COLUMN($H$10),ROW(BB50)-ROW($H$10))="","",OFFSET($H$10,COLUMN(BB50)-COLUMN($H$10),ROW(BB50)-ROW($H$10)))</f>
      </c>
      <c r="AY54" s="22"/>
      <c r="AZ54" s="22"/>
      <c r="BA54" s="36"/>
      <c r="BB54" s="18"/>
      <c r="BC54" s="19"/>
      <c r="BD54" s="19"/>
      <c r="BE54" s="20"/>
      <c r="BF54" s="21"/>
      <c r="BG54" s="22"/>
      <c r="BH54" s="22"/>
      <c r="BI54" s="36"/>
      <c r="BJ54" s="21"/>
      <c r="BK54" s="22"/>
      <c r="BL54" s="22"/>
      <c r="BM54" s="36"/>
      <c r="BN54" s="21"/>
      <c r="BO54" s="22"/>
      <c r="BP54" s="22"/>
      <c r="BQ54" s="36"/>
      <c r="BR54" s="21"/>
      <c r="BS54" s="22"/>
      <c r="BT54" s="22"/>
      <c r="BU54" s="36"/>
      <c r="BV54" s="21"/>
      <c r="BW54" s="22"/>
      <c r="BX54" s="22"/>
      <c r="BY54" s="36"/>
      <c r="BZ54" s="21"/>
      <c r="CA54" s="22"/>
      <c r="CB54" s="22"/>
      <c r="CC54" s="36"/>
      <c r="CD54" s="21"/>
      <c r="CE54" s="22"/>
      <c r="CF54" s="22"/>
      <c r="CG54" s="36"/>
      <c r="CH54" s="82"/>
      <c r="CI54" s="83"/>
      <c r="CJ54" s="83"/>
      <c r="CK54" s="83"/>
      <c r="CL54" s="102"/>
      <c r="CM54" s="103"/>
      <c r="CN54" s="104"/>
      <c r="CO54" s="83"/>
      <c r="CP54" s="105"/>
    </row>
    <row r="55" spans="1:94" ht="13.5" customHeight="1">
      <c r="A55" s="4"/>
      <c r="B55" s="33">
        <f ca="1">IF(OFFSET($J$11,COLUMN($J$11)-COLUMN($J$11),ROW(H51)-ROW($J$11))="","",OFFSET($J$11,COLUMN($J$11)-COLUMN($J$11),ROW(H51)-ROW($J$11)))</f>
      </c>
      <c r="C55" s="16" t="s">
        <v>182</v>
      </c>
      <c r="D55" s="34">
        <f ca="1">IF(OFFSET($H$11,COLUMN(F51)-COLUMN($H$11),ROW(F51)-ROW($H$11))="","",OFFSET($H$11,COLUMN(F51)-COLUMN($H$11),ROW(F51)-ROW($H$11)))</f>
      </c>
      <c r="E55" s="37">
        <f>IF(B55="","",IF(B55&gt;D55,"○",IF(B55&gt;=D55,"△","●")))</f>
      </c>
      <c r="F55" s="23"/>
      <c r="G55" s="24"/>
      <c r="H55" s="25"/>
      <c r="I55" s="26">
        <f>IF(F55="","",IF(F55&gt;H55,"○",IF(F55&gt;=H55,"△","●")))</f>
      </c>
      <c r="J55" s="27"/>
      <c r="K55" s="28" t="s">
        <v>182</v>
      </c>
      <c r="L55" s="29"/>
      <c r="M55" s="37">
        <f>IF(J55="","",IF(J55&gt;L55,"○",IF(J55&gt;=L55,"△","●")))</f>
      </c>
      <c r="N55" s="27"/>
      <c r="O55" s="28" t="s">
        <v>182</v>
      </c>
      <c r="P55" s="29"/>
      <c r="Q55" s="37">
        <f>IF(N55="","",IF(N55&gt;P55,"○",IF(N55&gt;=P55,"△","●")))</f>
      </c>
      <c r="R55" s="27"/>
      <c r="S55" s="28" t="s">
        <v>182</v>
      </c>
      <c r="T55" s="29"/>
      <c r="U55" s="37">
        <f>IF(R55="","",IF(R55&gt;T55,"○",IF(R55&gt;=T55,"△","●")))</f>
      </c>
      <c r="V55" s="27"/>
      <c r="W55" s="28" t="s">
        <v>182</v>
      </c>
      <c r="X55" s="29"/>
      <c r="Y55" s="37">
        <f>IF(V55="","",IF(V55&gt;X55,"○",IF(V55&gt;=X55,"△","●")))</f>
      </c>
      <c r="Z55" s="27"/>
      <c r="AA55" s="28" t="s">
        <v>182</v>
      </c>
      <c r="AB55" s="29"/>
      <c r="AC55" s="37">
        <f>IF(Z55="","",IF(Z55&gt;AB55,"○",IF(Z55&gt;=AB55,"△","●")))</f>
      </c>
      <c r="AD55" s="27"/>
      <c r="AE55" s="28" t="s">
        <v>182</v>
      </c>
      <c r="AF55" s="29"/>
      <c r="AG55" s="37">
        <f>IF(AD55="","",IF(AD55&gt;AF55,"○",IF(AD55&gt;=AF55,"△","●")))</f>
      </c>
      <c r="AH55" s="27"/>
      <c r="AI55" s="28" t="s">
        <v>182</v>
      </c>
      <c r="AJ55" s="29"/>
      <c r="AK55" s="37">
        <f>IF(AH55="","",IF(AH55&gt;AJ55,"○",IF(AH55&gt;=AJ55,"△","●")))</f>
      </c>
      <c r="AL55" s="82"/>
      <c r="AM55" s="83"/>
      <c r="AN55" s="83"/>
      <c r="AO55" s="83"/>
      <c r="AP55" s="102"/>
      <c r="AQ55" s="103"/>
      <c r="AR55" s="104"/>
      <c r="AS55" s="83"/>
      <c r="AT55" s="105"/>
      <c r="AW55" s="5"/>
      <c r="AX55" s="33">
        <f ca="1">IF(OFFSET($J$11,COLUMN($J$11)-COLUMN($J$11),ROW(BD51)-ROW($J$11))="","",OFFSET($J$11,COLUMN($J$11)-COLUMN($J$11),ROW(BD51)-ROW($J$11)))</f>
      </c>
      <c r="AY55" s="16" t="s">
        <v>182</v>
      </c>
      <c r="AZ55" s="34">
        <f ca="1">IF(OFFSET($H$11,COLUMN(BB51)-COLUMN($H$11),ROW(BB51)-ROW($H$11))="","",OFFSET($H$11,COLUMN(BB51)-COLUMN($H$11),ROW(BB51)-ROW($H$11)))</f>
      </c>
      <c r="BA55" s="37">
        <f>IF(AX55="","",IF(AX55&gt;AZ55,"○",IF(AX55&gt;=AZ55,"△","●")))</f>
      </c>
      <c r="BB55" s="23"/>
      <c r="BC55" s="24"/>
      <c r="BD55" s="25"/>
      <c r="BE55" s="26">
        <f>IF(BB55="","",IF(BB55&gt;BD55,"○",IF(BB55&gt;=BD55,"△","●")))</f>
      </c>
      <c r="BF55" s="27"/>
      <c r="BG55" s="28" t="s">
        <v>182</v>
      </c>
      <c r="BH55" s="29"/>
      <c r="BI55" s="37">
        <f>IF(BF55="","",IF(BF55&gt;BH55,"○",IF(BF55&gt;=BH55,"△","●")))</f>
      </c>
      <c r="BJ55" s="27"/>
      <c r="BK55" s="28" t="s">
        <v>182</v>
      </c>
      <c r="BL55" s="29"/>
      <c r="BM55" s="37">
        <f>IF(BJ55="","",IF(BJ55&gt;BL55,"○",IF(BJ55&gt;=BL55,"△","●")))</f>
      </c>
      <c r="BN55" s="27"/>
      <c r="BO55" s="28" t="s">
        <v>182</v>
      </c>
      <c r="BP55" s="29"/>
      <c r="BQ55" s="37">
        <f>IF(BN55="","",IF(BN55&gt;BP55,"○",IF(BN55&gt;=BP55,"△","●")))</f>
      </c>
      <c r="BR55" s="27"/>
      <c r="BS55" s="28" t="s">
        <v>182</v>
      </c>
      <c r="BT55" s="29"/>
      <c r="BU55" s="37">
        <f>IF(BR55="","",IF(BR55&gt;BT55,"○",IF(BR55&gt;=BT55,"△","●")))</f>
      </c>
      <c r="BV55" s="27"/>
      <c r="BW55" s="28" t="s">
        <v>182</v>
      </c>
      <c r="BX55" s="29"/>
      <c r="BY55" s="37">
        <f>IF(BV55="","",IF(BV55&gt;BX55,"○",IF(BV55&gt;=BX55,"△","●")))</f>
      </c>
      <c r="BZ55" s="27"/>
      <c r="CA55" s="28" t="s">
        <v>182</v>
      </c>
      <c r="CB55" s="29"/>
      <c r="CC55" s="37">
        <f>IF(BZ55="","",IF(BZ55&gt;CB55,"○",IF(BZ55&gt;=CB55,"△","●")))</f>
      </c>
      <c r="CD55" s="27"/>
      <c r="CE55" s="28" t="s">
        <v>182</v>
      </c>
      <c r="CF55" s="29"/>
      <c r="CG55" s="37">
        <f>IF(CD55="","",IF(CD55&gt;CF55,"○",IF(CD55&gt;=CF55,"△","●")))</f>
      </c>
      <c r="CH55" s="82"/>
      <c r="CI55" s="83"/>
      <c r="CJ55" s="83"/>
      <c r="CK55" s="83"/>
      <c r="CL55" s="102"/>
      <c r="CM55" s="103"/>
      <c r="CN55" s="104"/>
      <c r="CO55" s="83"/>
      <c r="CP55" s="105"/>
    </row>
    <row r="56" spans="1:94" ht="13.5" customHeight="1">
      <c r="A56" s="38" t="str">
        <f>'リーグ組合せ'!D22</f>
        <v>川辺</v>
      </c>
      <c r="B56" s="30">
        <f ca="1">IF(OFFSET($H$8,COLUMN(F52)-COLUMN($H$8),ROW(F52)-ROW($H$8))="","",OFFSET($H$8,COLUMN(F52)-COLUMN($H$8),ROW(F52)-ROW($H$8)))</f>
      </c>
      <c r="C56" s="31"/>
      <c r="D56" s="31"/>
      <c r="E56" s="32"/>
      <c r="F56" s="39">
        <f ca="1">IF(OFFSET($L$12,COLUMN(J52)-COLUMN($L$12),ROW(J52)-ROW($L$12))="","",OFFSET($L$12,COLUMN(J52)-COLUMN($L$12),ROW(J52)-ROW($L$12)))</f>
      </c>
      <c r="G56" s="40"/>
      <c r="H56" s="40"/>
      <c r="I56" s="47"/>
      <c r="J56" s="55"/>
      <c r="K56" s="56"/>
      <c r="L56" s="56"/>
      <c r="M56" s="54"/>
      <c r="N56" s="57"/>
      <c r="O56" s="58"/>
      <c r="P56" s="58"/>
      <c r="Q56" s="32"/>
      <c r="R56" s="57"/>
      <c r="S56" s="58"/>
      <c r="T56" s="58"/>
      <c r="U56" s="32"/>
      <c r="V56" s="57"/>
      <c r="W56" s="58"/>
      <c r="X56" s="58"/>
      <c r="Y56" s="32"/>
      <c r="Z56" s="57"/>
      <c r="AA56" s="58"/>
      <c r="AB56" s="58"/>
      <c r="AC56" s="32"/>
      <c r="AD56" s="57"/>
      <c r="AE56" s="58"/>
      <c r="AF56" s="58"/>
      <c r="AG56" s="32"/>
      <c r="AH56" s="57"/>
      <c r="AI56" s="58"/>
      <c r="AJ56" s="58"/>
      <c r="AK56" s="32"/>
      <c r="AL56" s="82">
        <f>SUM(AM56:AO57)</f>
        <v>0</v>
      </c>
      <c r="AM56" s="83"/>
      <c r="AN56" s="83"/>
      <c r="AO56" s="83"/>
      <c r="AP56" s="102" t="e">
        <f>AH57+AH59+AD57+AD59+Z57+Z59+V59+V57+R59+R57+N59+N57+J59+J57+F59+F57+B59+B57</f>
        <v>#VALUE!</v>
      </c>
      <c r="AQ56" s="103" t="e">
        <f>AJ59+AJ57+AF59+AF57+AB59+AB57+X59+X57+T59+T57+P59+P57+L59+L57+H59+H57+D59+D57</f>
        <v>#VALUE!</v>
      </c>
      <c r="AR56" s="104" t="e">
        <f>AP56-AQ56</f>
        <v>#VALUE!</v>
      </c>
      <c r="AS56" s="83">
        <f>SUM(AM58:AO59)</f>
        <v>0</v>
      </c>
      <c r="AT56" s="106"/>
      <c r="AW56" s="5" t="str">
        <f>'リーグ組合せ'!D36</f>
        <v>山手</v>
      </c>
      <c r="AX56" s="30">
        <f ca="1">IF(OFFSET($H$8,COLUMN(BB52)-COLUMN($H$8),ROW(BB52)-ROW($H$8))="","",OFFSET($H$8,COLUMN(BB52)-COLUMN($H$8),ROW(BB52)-ROW($H$8)))</f>
      </c>
      <c r="AY56" s="31"/>
      <c r="AZ56" s="31"/>
      <c r="BA56" s="32"/>
      <c r="BB56" s="39">
        <f ca="1">IF(OFFSET($L$12,COLUMN(BF52)-COLUMN($L$12),ROW(BF52)-ROW($L$12))="","",OFFSET($L$12,COLUMN(BF52)-COLUMN($L$12),ROW(BF52)-ROW($L$12)))</f>
      </c>
      <c r="BC56" s="40"/>
      <c r="BD56" s="40"/>
      <c r="BE56" s="47"/>
      <c r="BF56" s="55"/>
      <c r="BG56" s="56"/>
      <c r="BH56" s="56"/>
      <c r="BI56" s="54"/>
      <c r="BJ56" s="57"/>
      <c r="BK56" s="58"/>
      <c r="BL56" s="58"/>
      <c r="BM56" s="32"/>
      <c r="BN56" s="57"/>
      <c r="BO56" s="58"/>
      <c r="BP56" s="58"/>
      <c r="BQ56" s="32"/>
      <c r="BR56" s="57"/>
      <c r="BS56" s="58"/>
      <c r="BT56" s="58"/>
      <c r="BU56" s="32"/>
      <c r="BV56" s="57"/>
      <c r="BW56" s="58"/>
      <c r="BX56" s="58"/>
      <c r="BY56" s="32"/>
      <c r="BZ56" s="57"/>
      <c r="CA56" s="58"/>
      <c r="CB56" s="58"/>
      <c r="CC56" s="32"/>
      <c r="CD56" s="57"/>
      <c r="CE56" s="58"/>
      <c r="CF56" s="58"/>
      <c r="CG56" s="32"/>
      <c r="CH56" s="82">
        <f>SUM(CI56:CK57)</f>
        <v>0</v>
      </c>
      <c r="CI56" s="83"/>
      <c r="CJ56" s="83"/>
      <c r="CK56" s="83"/>
      <c r="CL56" s="102" t="e">
        <f>CD57+CD59+BZ57+BZ59+BV57+BV59+BR59+BR57+BN59+BN57+BJ59+BJ57+BF59+BF57+BB59+BB57+AX59+AX57</f>
        <v>#VALUE!</v>
      </c>
      <c r="CM56" s="103" t="e">
        <f>CF59+CF57+CB59+CB57+BX59+BX57+BT59+BT57+BP59+BP57+BL59+BL57+BH59+BH57+BD59+BD57+AZ59+AZ57</f>
        <v>#VALUE!</v>
      </c>
      <c r="CN56" s="104" t="e">
        <f>CL56-CM56</f>
        <v>#VALUE!</v>
      </c>
      <c r="CO56" s="83">
        <f>SUM(CI58:CK59)</f>
        <v>0</v>
      </c>
      <c r="CP56" s="106"/>
    </row>
    <row r="57" spans="1:94" ht="13.5" customHeight="1">
      <c r="A57" s="38"/>
      <c r="B57" s="33">
        <f ca="1">IF(OFFSET($J$9,COLUMN($J$9)-COLUMN($J$9),ROW(H53)-ROW($J$9))="","",OFFSET($J$9,COLUMN($J$9)-COLUMN($J$9),ROW(H53)-ROW($J$9)))</f>
      </c>
      <c r="C57" s="16" t="s">
        <v>182</v>
      </c>
      <c r="D57" s="34">
        <f ca="1">IF(OFFSET($H$9,COLUMN(F53)-COLUMN($H$9),ROW(F53)-ROW($H$9))="","",OFFSET($H$9,COLUMN(F53)-COLUMN($H$9),ROW(F53)-ROW($H$9)))</f>
      </c>
      <c r="E57" s="35">
        <f>IF(B57="","",IF(B57&gt;D57,"○",IF(B57&gt;=D57,"△","●")))</f>
      </c>
      <c r="F57" s="33">
        <f ca="1">IF(OFFSET($N$13,COLUMN($N$13)-COLUMN($N$13),ROW(L53)-ROW($N$13))="","",OFFSET($N$13,COLUMN($N$13)-COLUMN($N$13),ROW(L53)-ROW($N$13)))</f>
      </c>
      <c r="G57" s="16" t="s">
        <v>182</v>
      </c>
      <c r="H57" s="34">
        <f ca="1">IF(OFFSET($L$13,COLUMN(J53)-COLUMN($L$13),ROW(J53)-ROW($L$13))="","",OFFSET($L$13,COLUMN(J53)-COLUMN($L$13),ROW(J53)-ROW($L$13)))</f>
      </c>
      <c r="I57" s="44">
        <f>IF(F57="","",IF(F57&gt;H57,"○",IF(F57&gt;=H57,"△","●")))</f>
      </c>
      <c r="J57" s="11"/>
      <c r="K57" s="12"/>
      <c r="L57" s="13"/>
      <c r="M57" s="14">
        <f>IF(J57="","",IF(J57&gt;L57,"○",IF(J57&gt;=L57,"△","●")))</f>
      </c>
      <c r="N57" s="15">
        <v>2</v>
      </c>
      <c r="O57" s="16" t="s">
        <v>182</v>
      </c>
      <c r="P57" s="17">
        <v>2</v>
      </c>
      <c r="Q57" s="44" t="str">
        <f>IF(N57="","",IF(N57&gt;P57,"○",IF(N57&gt;=P57,"△","●")))</f>
        <v>△</v>
      </c>
      <c r="R57" s="15"/>
      <c r="S57" s="16" t="s">
        <v>182</v>
      </c>
      <c r="T57" s="17"/>
      <c r="U57" s="44">
        <f>IF(R57="","",IF(R57&gt;T57,"○",IF(R57&gt;=T57,"△","●")))</f>
      </c>
      <c r="V57" s="15"/>
      <c r="W57" s="16" t="s">
        <v>182</v>
      </c>
      <c r="X57" s="17"/>
      <c r="Y57" s="44">
        <f>IF(V57="","",IF(V57&gt;X57,"○",IF(V57&gt;=X57,"△","●")))</f>
      </c>
      <c r="Z57" s="15"/>
      <c r="AA57" s="16" t="s">
        <v>182</v>
      </c>
      <c r="AB57" s="17"/>
      <c r="AC57" s="44">
        <f>IF(Z57="","",IF(Z57&gt;AB57,"○",IF(Z57&gt;=AB57,"△","●")))</f>
      </c>
      <c r="AD57" s="15"/>
      <c r="AE57" s="16" t="s">
        <v>182</v>
      </c>
      <c r="AF57" s="17"/>
      <c r="AG57" s="44">
        <f>IF(AD57="","",IF(AD57&gt;AF57,"○",IF(AD57&gt;=AF57,"△","●")))</f>
      </c>
      <c r="AH57" s="15"/>
      <c r="AI57" s="16" t="s">
        <v>182</v>
      </c>
      <c r="AJ57" s="17"/>
      <c r="AK57" s="44">
        <f>IF(AH57="","",IF(AH57&gt;AJ57,"○",IF(AH57&gt;=AJ57,"△","●")))</f>
      </c>
      <c r="AL57" s="82"/>
      <c r="AM57" s="83"/>
      <c r="AN57" s="83"/>
      <c r="AO57" s="83"/>
      <c r="AP57" s="102"/>
      <c r="AQ57" s="103"/>
      <c r="AR57" s="104"/>
      <c r="AS57" s="83"/>
      <c r="AT57" s="107"/>
      <c r="AW57" s="5"/>
      <c r="AX57" s="33">
        <f ca="1">IF(OFFSET($J$9,COLUMN($J$9)-COLUMN($J$9),ROW(BD53)-ROW($J$9))="","",OFFSET($J$9,COLUMN($J$9)-COLUMN($J$9),ROW(BD53)-ROW($J$9)))</f>
      </c>
      <c r="AY57" s="16" t="s">
        <v>182</v>
      </c>
      <c r="AZ57" s="34">
        <f ca="1">IF(OFFSET($H$9,COLUMN(BB53)-COLUMN($H$9),ROW(BB53)-ROW($H$9))="","",OFFSET($H$9,COLUMN(BB53)-COLUMN($H$9),ROW(BB53)-ROW($H$9)))</f>
      </c>
      <c r="BA57" s="35">
        <f>IF(AX57="","",IF(AX57&gt;AZ57,"○",IF(AX57&gt;=AZ57,"△","●")))</f>
      </c>
      <c r="BB57" s="33">
        <f ca="1">IF(OFFSET($N$13,COLUMN($N$13)-COLUMN($N$13),ROW(BH53)-ROW($N$13))="","",OFFSET($N$13,COLUMN($N$13)-COLUMN($N$13),ROW(BH53)-ROW($N$13)))</f>
      </c>
      <c r="BC57" s="16" t="s">
        <v>182</v>
      </c>
      <c r="BD57" s="34">
        <f ca="1">IF(OFFSET($L$13,COLUMN(BF53)-COLUMN($L$13),ROW(BF53)-ROW($L$13))="","",OFFSET($L$13,COLUMN(BF53)-COLUMN($L$13),ROW(BF53)-ROW($L$13)))</f>
      </c>
      <c r="BE57" s="44">
        <f>IF(BB57="","",IF(BB57&gt;BD57,"○",IF(BB57&gt;=BD57,"△","●")))</f>
      </c>
      <c r="BF57" s="11"/>
      <c r="BG57" s="12"/>
      <c r="BH57" s="13"/>
      <c r="BI57" s="14">
        <f>IF(BF57="","",IF(BF57&gt;BH57,"○",IF(BF57&gt;=BH57,"△","●")))</f>
      </c>
      <c r="BJ57" s="15"/>
      <c r="BK57" s="16" t="s">
        <v>182</v>
      </c>
      <c r="BL57" s="17"/>
      <c r="BM57" s="44">
        <f>IF(BJ57="","",IF(BJ57&gt;BL57,"○",IF(BJ57&gt;=BL57,"△","●")))</f>
      </c>
      <c r="BN57" s="15"/>
      <c r="BO57" s="16" t="s">
        <v>182</v>
      </c>
      <c r="BP57" s="17"/>
      <c r="BQ57" s="44">
        <f>IF(BN57="","",IF(BN57&gt;BP57,"○",IF(BN57&gt;=BP57,"△","●")))</f>
      </c>
      <c r="BR57" s="15"/>
      <c r="BS57" s="16" t="s">
        <v>182</v>
      </c>
      <c r="BT57" s="17"/>
      <c r="BU57" s="44">
        <f>IF(BR57="","",IF(BR57&gt;BT57,"○",IF(BR57&gt;=BT57,"△","●")))</f>
      </c>
      <c r="BV57" s="15"/>
      <c r="BW57" s="16" t="s">
        <v>182</v>
      </c>
      <c r="BX57" s="17"/>
      <c r="BY57" s="44">
        <f>IF(BV57="","",IF(BV57&gt;BX57,"○",IF(BV57&gt;=BX57,"△","●")))</f>
      </c>
      <c r="BZ57" s="15"/>
      <c r="CA57" s="16" t="s">
        <v>182</v>
      </c>
      <c r="CB57" s="17"/>
      <c r="CC57" s="44">
        <f>IF(BZ57="","",IF(BZ57&gt;CB57,"○",IF(BZ57&gt;=CB57,"△","●")))</f>
      </c>
      <c r="CD57" s="15"/>
      <c r="CE57" s="16" t="s">
        <v>182</v>
      </c>
      <c r="CF57" s="17"/>
      <c r="CG57" s="44">
        <f>IF(CD57="","",IF(CD57&gt;CF57,"○",IF(CD57&gt;=CF57,"△","●")))</f>
      </c>
      <c r="CH57" s="82"/>
      <c r="CI57" s="83"/>
      <c r="CJ57" s="83"/>
      <c r="CK57" s="83"/>
      <c r="CL57" s="102"/>
      <c r="CM57" s="103"/>
      <c r="CN57" s="104"/>
      <c r="CO57" s="83"/>
      <c r="CP57" s="107"/>
    </row>
    <row r="58" spans="1:94" ht="13.5" customHeight="1">
      <c r="A58" s="38"/>
      <c r="B58" s="21">
        <f ca="1">IF(OFFSET($H$10,COLUMN(F54)-COLUMN($H$10),ROW(F54)-ROW($H$10))="","",OFFSET($H$10,COLUMN(F54)-COLUMN($H$10),ROW(F54)-ROW($H$10)))</f>
      </c>
      <c r="C58" s="22"/>
      <c r="D58" s="22"/>
      <c r="E58" s="36"/>
      <c r="F58" s="41">
        <f ca="1">IF(OFFSET($L$14,COLUMN(J54)-COLUMN($L$14),ROW(J54)-ROW($L$14))="","",OFFSET($L$14,COLUMN(J54)-COLUMN($L$14),ROW(J54)-ROW($L$14)))</f>
      </c>
      <c r="G58" s="42"/>
      <c r="H58" s="43"/>
      <c r="I58" s="36"/>
      <c r="J58" s="18"/>
      <c r="K58" s="19"/>
      <c r="L58" s="19"/>
      <c r="M58" s="20"/>
      <c r="N58" s="21"/>
      <c r="O58" s="22"/>
      <c r="P58" s="22"/>
      <c r="Q58" s="36"/>
      <c r="R58" s="21"/>
      <c r="S58" s="22"/>
      <c r="T58" s="22"/>
      <c r="U58" s="36"/>
      <c r="V58" s="21"/>
      <c r="W58" s="22"/>
      <c r="X58" s="22"/>
      <c r="Y58" s="36"/>
      <c r="Z58" s="21"/>
      <c r="AA58" s="22"/>
      <c r="AB58" s="22"/>
      <c r="AC58" s="36"/>
      <c r="AD58" s="21"/>
      <c r="AE58" s="22"/>
      <c r="AF58" s="22"/>
      <c r="AG58" s="36"/>
      <c r="AH58" s="21"/>
      <c r="AI58" s="22"/>
      <c r="AJ58" s="22"/>
      <c r="AK58" s="36"/>
      <c r="AL58" s="82"/>
      <c r="AM58" s="83"/>
      <c r="AN58" s="83"/>
      <c r="AO58" s="83"/>
      <c r="AP58" s="102"/>
      <c r="AQ58" s="103"/>
      <c r="AR58" s="104"/>
      <c r="AS58" s="83"/>
      <c r="AT58" s="107"/>
      <c r="AW58" s="5"/>
      <c r="AX58" s="21">
        <f ca="1">IF(OFFSET($H$10,COLUMN(BB54)-COLUMN($H$10),ROW(BB54)-ROW($H$10))="","",OFFSET($H$10,COLUMN(BB54)-COLUMN($H$10),ROW(BB54)-ROW($H$10)))</f>
      </c>
      <c r="AY58" s="22"/>
      <c r="AZ58" s="22"/>
      <c r="BA58" s="36"/>
      <c r="BB58" s="41">
        <f ca="1">IF(OFFSET($L$14,COLUMN(BF54)-COLUMN($L$14),ROW(BF54)-ROW($L$14))="","",OFFSET($L$14,COLUMN(BF54)-COLUMN($L$14),ROW(BF54)-ROW($L$14)))</f>
      </c>
      <c r="BC58" s="42"/>
      <c r="BD58" s="43"/>
      <c r="BE58" s="36"/>
      <c r="BF58" s="18"/>
      <c r="BG58" s="19"/>
      <c r="BH58" s="19"/>
      <c r="BI58" s="20"/>
      <c r="BJ58" s="21"/>
      <c r="BK58" s="22"/>
      <c r="BL58" s="22"/>
      <c r="BM58" s="36"/>
      <c r="BN58" s="21"/>
      <c r="BO58" s="22"/>
      <c r="BP58" s="22"/>
      <c r="BQ58" s="36"/>
      <c r="BR58" s="21"/>
      <c r="BS58" s="22"/>
      <c r="BT58" s="22"/>
      <c r="BU58" s="36"/>
      <c r="BV58" s="21"/>
      <c r="BW58" s="22"/>
      <c r="BX58" s="22"/>
      <c r="BY58" s="36"/>
      <c r="BZ58" s="21"/>
      <c r="CA58" s="22"/>
      <c r="CB58" s="22"/>
      <c r="CC58" s="36"/>
      <c r="CD58" s="21"/>
      <c r="CE58" s="22"/>
      <c r="CF58" s="22"/>
      <c r="CG58" s="36"/>
      <c r="CH58" s="82"/>
      <c r="CI58" s="83"/>
      <c r="CJ58" s="83"/>
      <c r="CK58" s="83"/>
      <c r="CL58" s="102"/>
      <c r="CM58" s="103"/>
      <c r="CN58" s="104"/>
      <c r="CO58" s="83"/>
      <c r="CP58" s="107"/>
    </row>
    <row r="59" spans="1:94" ht="13.5" customHeight="1">
      <c r="A59" s="38"/>
      <c r="B59" s="33">
        <f ca="1">IF(OFFSET($J$11,COLUMN($J$11)-COLUMN($J$11),ROW(H55)-ROW($J$11))="","",OFFSET($J$11,COLUMN($J$11)-COLUMN($J$11),ROW(H55)-ROW($J$11)))</f>
      </c>
      <c r="C59" s="16" t="s">
        <v>182</v>
      </c>
      <c r="D59" s="34">
        <f ca="1">IF(OFFSET($H$11,COLUMN(F55)-COLUMN($H$11),ROW(F55)-ROW($H$11))="","",OFFSET($H$11,COLUMN(F55)-COLUMN($H$11),ROW(F55)-ROW($H$11)))</f>
      </c>
      <c r="E59" s="44">
        <f>IF(B59="","",IF(B59&gt;D59,"○",IF(B59&gt;=D59,"△","●")))</f>
      </c>
      <c r="F59" s="45">
        <f ca="1">IF(OFFSET($N$15,COLUMN($N$15)-COLUMN($N$15),ROW(L55)-ROW($N$15))="","",OFFSET($N$15,COLUMN($N$15)-COLUMN($N$15),ROW(L55)-ROW($N$15)))</f>
      </c>
      <c r="G59" s="28" t="s">
        <v>182</v>
      </c>
      <c r="H59" s="46">
        <f ca="1">IF(OFFSET($L$15,COLUMN(J55)-COLUMN($L$15),ROW(J55)-ROW($L$15))="","",OFFSET($L$15,COLUMN(J55)-COLUMN($L$15),ROW(J55)-ROW($L$15)))</f>
      </c>
      <c r="I59" s="37">
        <f>IF(F59="","",IF(F59&gt;H59,"○",IF(F59&gt;=H59,"△","●")))</f>
      </c>
      <c r="J59" s="23"/>
      <c r="K59" s="24"/>
      <c r="L59" s="25"/>
      <c r="M59" s="26">
        <f>IF(J59="","",IF(J59&gt;L59,"○",IF(J59&gt;=L59,"△","●")))</f>
      </c>
      <c r="N59" s="27"/>
      <c r="O59" s="28" t="s">
        <v>182</v>
      </c>
      <c r="P59" s="29"/>
      <c r="Q59" s="37">
        <f>IF(N59="","",IF(N59&gt;P59,"○",IF(N59&gt;=P59,"△","●")))</f>
      </c>
      <c r="R59" s="27"/>
      <c r="S59" s="28" t="s">
        <v>182</v>
      </c>
      <c r="T59" s="29"/>
      <c r="U59" s="37">
        <f>IF(R59="","",IF(R59&gt;T59,"○",IF(R59&gt;=T59,"△","●")))</f>
      </c>
      <c r="V59" s="27"/>
      <c r="W59" s="28" t="s">
        <v>182</v>
      </c>
      <c r="X59" s="29"/>
      <c r="Y59" s="37">
        <f>IF(V59="","",IF(V59&gt;X59,"○",IF(V59&gt;=X59,"△","●")))</f>
      </c>
      <c r="Z59" s="27"/>
      <c r="AA59" s="28" t="s">
        <v>182</v>
      </c>
      <c r="AB59" s="29"/>
      <c r="AC59" s="37">
        <f>IF(Z59="","",IF(Z59&gt;AB59,"○",IF(Z59&gt;=AB59,"△","●")))</f>
      </c>
      <c r="AD59" s="27"/>
      <c r="AE59" s="28" t="s">
        <v>182</v>
      </c>
      <c r="AF59" s="29"/>
      <c r="AG59" s="37">
        <f>IF(AD59="","",IF(AD59&gt;AF59,"○",IF(AD59&gt;=AF59,"△","●")))</f>
      </c>
      <c r="AH59" s="27"/>
      <c r="AI59" s="28" t="s">
        <v>182</v>
      </c>
      <c r="AJ59" s="29"/>
      <c r="AK59" s="37">
        <f>IF(AH59="","",IF(AH59&gt;AJ59,"○",IF(AH59&gt;=AJ59,"△","●")))</f>
      </c>
      <c r="AL59" s="82"/>
      <c r="AM59" s="83"/>
      <c r="AN59" s="83"/>
      <c r="AO59" s="83"/>
      <c r="AP59" s="102"/>
      <c r="AQ59" s="103"/>
      <c r="AR59" s="104"/>
      <c r="AS59" s="83"/>
      <c r="AT59" s="108"/>
      <c r="AW59" s="5"/>
      <c r="AX59" s="33">
        <f ca="1">IF(OFFSET($J$11,COLUMN($J$11)-COLUMN($J$11),ROW(BD55)-ROW($J$11))="","",OFFSET($J$11,COLUMN($J$11)-COLUMN($J$11),ROW(BD55)-ROW($J$11)))</f>
      </c>
      <c r="AY59" s="16" t="s">
        <v>182</v>
      </c>
      <c r="AZ59" s="34">
        <f ca="1">IF(OFFSET($H$11,COLUMN(BB55)-COLUMN($H$11),ROW(BB55)-ROW($H$11))="","",OFFSET($H$11,COLUMN(BB55)-COLUMN($H$11),ROW(BB55)-ROW($H$11)))</f>
      </c>
      <c r="BA59" s="44">
        <f>IF(AX59="","",IF(AX59&gt;AZ59,"○",IF(AX59&gt;=AZ59,"△","●")))</f>
      </c>
      <c r="BB59" s="45">
        <f ca="1">IF(OFFSET($N$15,COLUMN($N$15)-COLUMN($N$15),ROW(BH55)-ROW($N$15))="","",OFFSET($N$15,COLUMN($N$15)-COLUMN($N$15),ROW(BH55)-ROW($N$15)))</f>
      </c>
      <c r="BC59" s="28" t="s">
        <v>182</v>
      </c>
      <c r="BD59" s="46">
        <f ca="1">IF(OFFSET($L$15,COLUMN(BF55)-COLUMN($L$15),ROW(BF55)-ROW($L$15))="","",OFFSET($L$15,COLUMN(BF55)-COLUMN($L$15),ROW(BF55)-ROW($L$15)))</f>
      </c>
      <c r="BE59" s="37">
        <f>IF(BB59="","",IF(BB59&gt;BD59,"○",IF(BB59&gt;=BD59,"△","●")))</f>
      </c>
      <c r="BF59" s="23"/>
      <c r="BG59" s="24"/>
      <c r="BH59" s="25"/>
      <c r="BI59" s="26">
        <f>IF(BF59="","",IF(BF59&gt;BH59,"○",IF(BF59&gt;=BH59,"△","●")))</f>
      </c>
      <c r="BJ59" s="27"/>
      <c r="BK59" s="28" t="s">
        <v>182</v>
      </c>
      <c r="BL59" s="29"/>
      <c r="BM59" s="37">
        <f>IF(BJ59="","",IF(BJ59&gt;BL59,"○",IF(BJ59&gt;=BL59,"△","●")))</f>
      </c>
      <c r="BN59" s="27"/>
      <c r="BO59" s="28" t="s">
        <v>182</v>
      </c>
      <c r="BP59" s="29"/>
      <c r="BQ59" s="37">
        <f>IF(BN59="","",IF(BN59&gt;BP59,"○",IF(BN59&gt;=BP59,"△","●")))</f>
      </c>
      <c r="BR59" s="27"/>
      <c r="BS59" s="28" t="s">
        <v>182</v>
      </c>
      <c r="BT59" s="29"/>
      <c r="BU59" s="37">
        <f>IF(BR59="","",IF(BR59&gt;BT59,"○",IF(BR59&gt;=BT59,"△","●")))</f>
      </c>
      <c r="BV59" s="27"/>
      <c r="BW59" s="28" t="s">
        <v>182</v>
      </c>
      <c r="BX59" s="29"/>
      <c r="BY59" s="37">
        <f>IF(BV59="","",IF(BV59&gt;BX59,"○",IF(BV59&gt;=BX59,"△","●")))</f>
      </c>
      <c r="BZ59" s="27"/>
      <c r="CA59" s="28" t="s">
        <v>182</v>
      </c>
      <c r="CB59" s="29"/>
      <c r="CC59" s="37">
        <f>IF(BZ59="","",IF(BZ59&gt;CB59,"○",IF(BZ59&gt;=CB59,"△","●")))</f>
      </c>
      <c r="CD59" s="27"/>
      <c r="CE59" s="28" t="s">
        <v>182</v>
      </c>
      <c r="CF59" s="29"/>
      <c r="CG59" s="37">
        <f>IF(CD59="","",IF(CD59&gt;CF59,"○",IF(CD59&gt;=CF59,"△","●")))</f>
      </c>
      <c r="CH59" s="82"/>
      <c r="CI59" s="83"/>
      <c r="CJ59" s="83"/>
      <c r="CK59" s="83"/>
      <c r="CL59" s="102"/>
      <c r="CM59" s="103"/>
      <c r="CN59" s="104"/>
      <c r="CO59" s="83"/>
      <c r="CP59" s="108"/>
    </row>
    <row r="60" spans="1:94" ht="13.5" customHeight="1">
      <c r="A60" s="38" t="str">
        <f>'リーグ組合せ'!D23</f>
        <v>坂祝</v>
      </c>
      <c r="B60" s="30">
        <f ca="1">IF(OFFSET($H$8,COLUMN(F56)-COLUMN($H$8),ROW(F56)-ROW($H$8))="","",OFFSET($H$8,COLUMN(F56)-COLUMN($H$8),ROW(F56)-ROW($H$8)))</f>
      </c>
      <c r="C60" s="31"/>
      <c r="D60" s="31"/>
      <c r="E60" s="47"/>
      <c r="F60" s="39">
        <f ca="1">IF(OFFSET($L$12,COLUMN(J56)-COLUMN($L$12),ROW(J56)-ROW($L$12))="","",OFFSET($L$12,COLUMN(J56)-COLUMN($L$12),ROW(J56)-ROW($L$12)))</f>
      </c>
      <c r="G60" s="40"/>
      <c r="H60" s="40"/>
      <c r="I60" s="47"/>
      <c r="J60" s="39">
        <f ca="1">IF(OFFSET($P$16,COLUMN(N56)-COLUMN($P$16),ROW(N56)-ROW($P$16))="","",OFFSET($P$16,COLUMN(N56)-COLUMN($P$16),ROW(N56)-ROW($P$16)))</f>
      </c>
      <c r="K60" s="40"/>
      <c r="L60" s="40"/>
      <c r="M60" s="47"/>
      <c r="N60" s="55"/>
      <c r="O60" s="56"/>
      <c r="P60" s="56"/>
      <c r="Q60" s="54"/>
      <c r="R60" s="57"/>
      <c r="S60" s="58"/>
      <c r="T60" s="58"/>
      <c r="U60" s="32"/>
      <c r="V60" s="57"/>
      <c r="W60" s="58"/>
      <c r="X60" s="58"/>
      <c r="Y60" s="32"/>
      <c r="Z60" s="57"/>
      <c r="AA60" s="58"/>
      <c r="AB60" s="58"/>
      <c r="AC60" s="32"/>
      <c r="AD60" s="57"/>
      <c r="AE60" s="58"/>
      <c r="AF60" s="58"/>
      <c r="AG60" s="32"/>
      <c r="AH60" s="57"/>
      <c r="AI60" s="58"/>
      <c r="AJ60" s="58"/>
      <c r="AK60" s="32"/>
      <c r="AL60" s="82">
        <f>SUM(AM60:AO61)</f>
        <v>0</v>
      </c>
      <c r="AM60" s="83"/>
      <c r="AN60" s="83"/>
      <c r="AO60" s="83"/>
      <c r="AP60" s="102" t="e">
        <f>AH61+AH63+AD61+AD63+Z61+Z63+V63+V61+R63+R61+N63+N61+J63+J61+F63+F61+B63+B61</f>
        <v>#VALUE!</v>
      </c>
      <c r="AQ60" s="103" t="e">
        <f>AJ63+AJ61+AF63+AF61+AB63+AB61+X63+X61+T63+T61+P63+P61+L63+L61+H63+H61+D63+D61</f>
        <v>#VALUE!</v>
      </c>
      <c r="AR60" s="104" t="e">
        <f>AP60-AQ60</f>
        <v>#VALUE!</v>
      </c>
      <c r="AS60" s="83">
        <f>SUM(AM62:AO63)</f>
        <v>0</v>
      </c>
      <c r="AT60" s="105"/>
      <c r="AW60" s="5" t="str">
        <f>'リーグ組合せ'!D37</f>
        <v>西可児</v>
      </c>
      <c r="AX60" s="30">
        <f ca="1">IF(OFFSET($H$8,COLUMN(BB56)-COLUMN($H$8),ROW(BB56)-ROW($H$8))="","",OFFSET($H$8,COLUMN(BB56)-COLUMN($H$8),ROW(BB56)-ROW($H$8)))</f>
      </c>
      <c r="AY60" s="31"/>
      <c r="AZ60" s="31"/>
      <c r="BA60" s="47"/>
      <c r="BB60" s="39">
        <f ca="1">IF(OFFSET($L$12,COLUMN(BF56)-COLUMN($L$12),ROW(BF56)-ROW($L$12))="","",OFFSET($L$12,COLUMN(BF56)-COLUMN($L$12),ROW(BF56)-ROW($L$12)))</f>
      </c>
      <c r="BC60" s="40"/>
      <c r="BD60" s="40"/>
      <c r="BE60" s="47"/>
      <c r="BF60" s="39">
        <f ca="1">IF(OFFSET($P$16,COLUMN(BJ56)-COLUMN($P$16),ROW(BJ56)-ROW($P$16))="","",OFFSET($P$16,COLUMN(BJ56)-COLUMN($P$16),ROW(BJ56)-ROW($P$16)))</f>
      </c>
      <c r="BG60" s="40"/>
      <c r="BH60" s="40"/>
      <c r="BI60" s="47"/>
      <c r="BJ60" s="55"/>
      <c r="BK60" s="56"/>
      <c r="BL60" s="56"/>
      <c r="BM60" s="54"/>
      <c r="BN60" s="57"/>
      <c r="BO60" s="58"/>
      <c r="BP60" s="58"/>
      <c r="BQ60" s="32"/>
      <c r="BR60" s="57"/>
      <c r="BS60" s="58"/>
      <c r="BT60" s="58"/>
      <c r="BU60" s="32"/>
      <c r="BV60" s="57"/>
      <c r="BW60" s="58"/>
      <c r="BX60" s="58"/>
      <c r="BY60" s="32"/>
      <c r="BZ60" s="57"/>
      <c r="CA60" s="58"/>
      <c r="CB60" s="58"/>
      <c r="CC60" s="32"/>
      <c r="CD60" s="57"/>
      <c r="CE60" s="58"/>
      <c r="CF60" s="58"/>
      <c r="CG60" s="32"/>
      <c r="CH60" s="82">
        <f>SUM(CI60:CK61)</f>
        <v>0</v>
      </c>
      <c r="CI60" s="83"/>
      <c r="CJ60" s="83"/>
      <c r="CK60" s="83"/>
      <c r="CL60" s="102" t="e">
        <f>CD61+CD63+BZ61+BZ63+BV61+BV63+BR63+BR61+BN63+BN61+BJ63+BJ61+BF63+BF61+BB63+BB61+AX63+AX61</f>
        <v>#VALUE!</v>
      </c>
      <c r="CM60" s="103" t="e">
        <f>CF63+CF61+CB63+CB61+BX63+BX61+BT63+BT61+BP63+BP61+BL63+BL61+BH63+BH61+BD63+BD61+AZ63+AZ61</f>
        <v>#VALUE!</v>
      </c>
      <c r="CN60" s="104" t="e">
        <f>CL60-CM60</f>
        <v>#VALUE!</v>
      </c>
      <c r="CO60" s="83">
        <f>SUM(CI62:CK63)</f>
        <v>0</v>
      </c>
      <c r="CP60" s="105"/>
    </row>
    <row r="61" spans="1:94" ht="13.5" customHeight="1">
      <c r="A61" s="38"/>
      <c r="B61" s="33">
        <f ca="1">IF(OFFSET($J$9,COLUMN($J$9)-COLUMN($J$9),ROW(H57)-ROW($J$9))="","",OFFSET($J$9,COLUMN($J$9)-COLUMN($J$9),ROW(H57)-ROW($J$9)))</f>
      </c>
      <c r="C61" s="16" t="s">
        <v>182</v>
      </c>
      <c r="D61" s="34">
        <f ca="1">IF(OFFSET($H$9,COLUMN(F57)-COLUMN($H$9),ROW(F57)-ROW($H$9))="","",OFFSET($H$9,COLUMN(F57)-COLUMN($H$9),ROW(F57)-ROW($H$9)))</f>
      </c>
      <c r="E61" s="44">
        <f>IF(B61="","",IF(B61&gt;D61,"○",IF(B61&gt;=D61,"△","●")))</f>
      </c>
      <c r="F61" s="33">
        <f ca="1">IF(OFFSET($N$13,COLUMN($N$13)-COLUMN($N$13),ROW(L57)-ROW($N$13))="","",OFFSET($N$13,COLUMN($N$13)-COLUMN($N$13),ROW(L57)-ROW($N$13)))</f>
      </c>
      <c r="G61" s="16" t="s">
        <v>182</v>
      </c>
      <c r="H61" s="34">
        <f ca="1">IF(OFFSET($L$13,COLUMN(J57)-COLUMN($L$13),ROW(J57)-ROW($L$13))="","",OFFSET($L$13,COLUMN(J57)-COLUMN($L$13),ROW(J57)-ROW($L$13)))</f>
      </c>
      <c r="I61" s="44">
        <f>IF(F61="","",IF(F61&gt;H61,"○",IF(F61&gt;=H61,"△","●")))</f>
      </c>
      <c r="J61" s="33">
        <f ca="1">IF(OFFSET($R$17,COLUMN(P57)-COLUMN($R$17),ROW(P57)-ROW($R$17))="","",OFFSET($R$17,COLUMN(P57)-COLUMN($R$17),ROW(P57)-ROW($R$17)))</f>
      </c>
      <c r="K61" s="16" t="s">
        <v>182</v>
      </c>
      <c r="L61" s="34">
        <f ca="1">IF(OFFSET($P$17,COLUMN(N57)-COLUMN($P$17),ROW(N57)-ROW($P$17))="","",OFFSET($P$17,COLUMN(N57)-COLUMN($P$17),ROW(N57)-ROW($P$17)))</f>
      </c>
      <c r="M61" s="44">
        <f>IF(J61="","",IF(J61&gt;L61,"○",IF(J61&gt;=L61,"△","●")))</f>
      </c>
      <c r="N61" s="11"/>
      <c r="O61" s="12"/>
      <c r="P61" s="13"/>
      <c r="Q61" s="14">
        <f>IF(N61="","",IF(N61&gt;P61,"○",IF(N61&gt;=P61,"△","●")))</f>
      </c>
      <c r="R61" s="15"/>
      <c r="S61" s="16" t="s">
        <v>182</v>
      </c>
      <c r="T61" s="17"/>
      <c r="U61" s="44">
        <f>IF(R61="","",IF(R61&gt;T61,"○",IF(R61&gt;=T61,"△","●")))</f>
      </c>
      <c r="V61" s="15"/>
      <c r="W61" s="16" t="s">
        <v>182</v>
      </c>
      <c r="X61" s="17"/>
      <c r="Y61" s="44">
        <f>IF(V61="","",IF(V61&gt;X61,"○",IF(V61&gt;=X61,"△","●")))</f>
      </c>
      <c r="Z61" s="15"/>
      <c r="AA61" s="16" t="s">
        <v>182</v>
      </c>
      <c r="AB61" s="17"/>
      <c r="AC61" s="44">
        <f>IF(Z61="","",IF(Z61&gt;AB61,"○",IF(Z61&gt;=AB61,"△","●")))</f>
      </c>
      <c r="AD61" s="15"/>
      <c r="AE61" s="16" t="s">
        <v>182</v>
      </c>
      <c r="AF61" s="17"/>
      <c r="AG61" s="44">
        <f>IF(AD61="","",IF(AD61&gt;AF61,"○",IF(AD61&gt;=AF61,"△","●")))</f>
      </c>
      <c r="AH61" s="15"/>
      <c r="AI61" s="16" t="s">
        <v>182</v>
      </c>
      <c r="AJ61" s="17"/>
      <c r="AK61" s="44">
        <f>IF(AH61="","",IF(AH61&gt;AJ61,"○",IF(AH61&gt;=AJ61,"△","●")))</f>
      </c>
      <c r="AL61" s="82"/>
      <c r="AM61" s="83"/>
      <c r="AN61" s="83"/>
      <c r="AO61" s="83"/>
      <c r="AP61" s="102"/>
      <c r="AQ61" s="103"/>
      <c r="AR61" s="104"/>
      <c r="AS61" s="83"/>
      <c r="AT61" s="105"/>
      <c r="AW61" s="5"/>
      <c r="AX61" s="33">
        <f ca="1">IF(OFFSET($J$9,COLUMN($J$9)-COLUMN($J$9),ROW(BD57)-ROW($J$9))="","",OFFSET($J$9,COLUMN($J$9)-COLUMN($J$9),ROW(BD57)-ROW($J$9)))</f>
      </c>
      <c r="AY61" s="16" t="s">
        <v>182</v>
      </c>
      <c r="AZ61" s="34">
        <f ca="1">IF(OFFSET($H$9,COLUMN(BB57)-COLUMN($H$9),ROW(BB57)-ROW($H$9))="","",OFFSET($H$9,COLUMN(BB57)-COLUMN($H$9),ROW(BB57)-ROW($H$9)))</f>
      </c>
      <c r="BA61" s="44">
        <f>IF(AX61="","",IF(AX61&gt;AZ61,"○",IF(AX61&gt;=AZ61,"△","●")))</f>
      </c>
      <c r="BB61" s="33">
        <f ca="1">IF(OFFSET($N$13,COLUMN($N$13)-COLUMN($N$13),ROW(BH57)-ROW($N$13))="","",OFFSET($N$13,COLUMN($N$13)-COLUMN($N$13),ROW(BH57)-ROW($N$13)))</f>
      </c>
      <c r="BC61" s="16" t="s">
        <v>182</v>
      </c>
      <c r="BD61" s="34">
        <f ca="1">IF(OFFSET($L$13,COLUMN(BF57)-COLUMN($L$13),ROW(BF57)-ROW($L$13))="","",OFFSET($L$13,COLUMN(BF57)-COLUMN($L$13),ROW(BF57)-ROW($L$13)))</f>
      </c>
      <c r="BE61" s="44">
        <f>IF(BB61="","",IF(BB61&gt;BD61,"○",IF(BB61&gt;=BD61,"△","●")))</f>
      </c>
      <c r="BF61" s="33">
        <f ca="1">IF(OFFSET($R$17,COLUMN(BL57)-COLUMN($R$17),ROW(BL57)-ROW($R$17))="","",OFFSET($R$17,COLUMN(BL57)-COLUMN($R$17),ROW(BL57)-ROW($R$17)))</f>
      </c>
      <c r="BG61" s="16" t="s">
        <v>182</v>
      </c>
      <c r="BH61" s="34">
        <f ca="1">IF(OFFSET($P$17,COLUMN(BJ57)-COLUMN($P$17),ROW(BJ57)-ROW($P$17))="","",OFFSET($P$17,COLUMN(BJ57)-COLUMN($P$17),ROW(BJ57)-ROW($P$17)))</f>
      </c>
      <c r="BI61" s="44">
        <f>IF(BF61="","",IF(BF61&gt;BH61,"○",IF(BF61&gt;=BH61,"△","●")))</f>
      </c>
      <c r="BJ61" s="11"/>
      <c r="BK61" s="12"/>
      <c r="BL61" s="13"/>
      <c r="BM61" s="14">
        <f>IF(BJ61="","",IF(BJ61&gt;BL61,"○",IF(BJ61&gt;=BL61,"△","●")))</f>
      </c>
      <c r="BN61" s="15"/>
      <c r="BO61" s="16" t="s">
        <v>182</v>
      </c>
      <c r="BP61" s="17"/>
      <c r="BQ61" s="44">
        <f>IF(BN61="","",IF(BN61&gt;BP61,"○",IF(BN61&gt;=BP61,"△","●")))</f>
      </c>
      <c r="BR61" s="15"/>
      <c r="BS61" s="16" t="s">
        <v>182</v>
      </c>
      <c r="BT61" s="17"/>
      <c r="BU61" s="44">
        <f>IF(BR61="","",IF(BR61&gt;BT61,"○",IF(BR61&gt;=BT61,"△","●")))</f>
      </c>
      <c r="BV61" s="15"/>
      <c r="BW61" s="16" t="s">
        <v>182</v>
      </c>
      <c r="BX61" s="17"/>
      <c r="BY61" s="44">
        <f>IF(BV61="","",IF(BV61&gt;BX61,"○",IF(BV61&gt;=BX61,"△","●")))</f>
      </c>
      <c r="BZ61" s="15"/>
      <c r="CA61" s="16" t="s">
        <v>182</v>
      </c>
      <c r="CB61" s="17"/>
      <c r="CC61" s="44">
        <f>IF(BZ61="","",IF(BZ61&gt;CB61,"○",IF(BZ61&gt;=CB61,"△","●")))</f>
      </c>
      <c r="CD61" s="15"/>
      <c r="CE61" s="16" t="s">
        <v>182</v>
      </c>
      <c r="CF61" s="17"/>
      <c r="CG61" s="44">
        <f>IF(CD61="","",IF(CD61&gt;CF61,"○",IF(CD61&gt;=CF61,"△","●")))</f>
      </c>
      <c r="CH61" s="82"/>
      <c r="CI61" s="83"/>
      <c r="CJ61" s="83"/>
      <c r="CK61" s="83"/>
      <c r="CL61" s="102"/>
      <c r="CM61" s="103"/>
      <c r="CN61" s="104"/>
      <c r="CO61" s="83"/>
      <c r="CP61" s="105"/>
    </row>
    <row r="62" spans="1:94" ht="13.5" customHeight="1">
      <c r="A62" s="38"/>
      <c r="B62" s="21">
        <f ca="1">IF(OFFSET($H$10,COLUMN(F58)-COLUMN($H$10),ROW(F58)-ROW($H$10))="","",OFFSET($H$10,COLUMN(F58)-COLUMN($H$10),ROW(F58)-ROW($H$10)))</f>
      </c>
      <c r="C62" s="22"/>
      <c r="D62" s="22"/>
      <c r="E62" s="36"/>
      <c r="F62" s="41">
        <f ca="1">IF(OFFSET($L$14,COLUMN(J58)-COLUMN($L$14),ROW(J58)-ROW($L$14))="","",OFFSET($L$14,COLUMN(J58)-COLUMN($L$14),ROW(J58)-ROW($L$14)))</f>
      </c>
      <c r="G62" s="42"/>
      <c r="H62" s="43"/>
      <c r="I62" s="36"/>
      <c r="J62" s="41">
        <f ca="1">IF(OFFSET($P$18,COLUMN(N58)-COLUMN($P$18),ROW(N58)-ROW($P$18))="","",OFFSET($P$18,COLUMN(N58)-COLUMN($P$18),ROW(N58)-ROW($P$18)))</f>
      </c>
      <c r="K62" s="42"/>
      <c r="L62" s="43"/>
      <c r="M62" s="36"/>
      <c r="N62" s="59"/>
      <c r="O62" s="60"/>
      <c r="P62" s="60"/>
      <c r="Q62" s="20"/>
      <c r="R62" s="21"/>
      <c r="S62" s="22"/>
      <c r="T62" s="22"/>
      <c r="U62" s="36"/>
      <c r="V62" s="21"/>
      <c r="W62" s="22"/>
      <c r="X62" s="22"/>
      <c r="Y62" s="36"/>
      <c r="Z62" s="21"/>
      <c r="AA62" s="22"/>
      <c r="AB62" s="22"/>
      <c r="AC62" s="36"/>
      <c r="AD62" s="21"/>
      <c r="AE62" s="22"/>
      <c r="AF62" s="22"/>
      <c r="AG62" s="36"/>
      <c r="AH62" s="21"/>
      <c r="AI62" s="22"/>
      <c r="AJ62" s="22"/>
      <c r="AK62" s="36"/>
      <c r="AL62" s="82"/>
      <c r="AM62" s="83"/>
      <c r="AN62" s="83"/>
      <c r="AO62" s="83"/>
      <c r="AP62" s="102"/>
      <c r="AQ62" s="103"/>
      <c r="AR62" s="104"/>
      <c r="AS62" s="83"/>
      <c r="AT62" s="105"/>
      <c r="AW62" s="5"/>
      <c r="AX62" s="21">
        <f ca="1">IF(OFFSET($H$10,COLUMN(BB58)-COLUMN($H$10),ROW(BB58)-ROW($H$10))="","",OFFSET($H$10,COLUMN(BB58)-COLUMN($H$10),ROW(BB58)-ROW($H$10)))</f>
      </c>
      <c r="AY62" s="22"/>
      <c r="AZ62" s="22"/>
      <c r="BA62" s="36"/>
      <c r="BB62" s="41">
        <f ca="1">IF(OFFSET($L$14,COLUMN(BF58)-COLUMN($L$14),ROW(BF58)-ROW($L$14))="","",OFFSET($L$14,COLUMN(BF58)-COLUMN($L$14),ROW(BF58)-ROW($L$14)))</f>
      </c>
      <c r="BC62" s="42"/>
      <c r="BD62" s="43"/>
      <c r="BE62" s="36"/>
      <c r="BF62" s="41">
        <f ca="1">IF(OFFSET($P$18,COLUMN(BJ58)-COLUMN($P$18),ROW(BJ58)-ROW($P$18))="","",OFFSET($P$18,COLUMN(BJ58)-COLUMN($P$18),ROW(BJ58)-ROW($P$18)))</f>
      </c>
      <c r="BG62" s="42"/>
      <c r="BH62" s="43"/>
      <c r="BI62" s="36"/>
      <c r="BJ62" s="59"/>
      <c r="BK62" s="60"/>
      <c r="BL62" s="60"/>
      <c r="BM62" s="20"/>
      <c r="BN62" s="21"/>
      <c r="BO62" s="22"/>
      <c r="BP62" s="22"/>
      <c r="BQ62" s="36"/>
      <c r="BR62" s="21"/>
      <c r="BS62" s="22"/>
      <c r="BT62" s="22"/>
      <c r="BU62" s="36"/>
      <c r="BV62" s="21"/>
      <c r="BW62" s="22"/>
      <c r="BX62" s="22"/>
      <c r="BY62" s="36"/>
      <c r="BZ62" s="21"/>
      <c r="CA62" s="22"/>
      <c r="CB62" s="22"/>
      <c r="CC62" s="36"/>
      <c r="CD62" s="21"/>
      <c r="CE62" s="22"/>
      <c r="CF62" s="22"/>
      <c r="CG62" s="36"/>
      <c r="CH62" s="82"/>
      <c r="CI62" s="83"/>
      <c r="CJ62" s="83"/>
      <c r="CK62" s="83"/>
      <c r="CL62" s="102"/>
      <c r="CM62" s="103"/>
      <c r="CN62" s="104"/>
      <c r="CO62" s="83"/>
      <c r="CP62" s="105"/>
    </row>
    <row r="63" spans="1:94" ht="13.5" customHeight="1">
      <c r="A63" s="38"/>
      <c r="B63" s="33">
        <f ca="1">IF(OFFSET($J$11,COLUMN($J$11)-COLUMN($J$11),ROW(H59)-ROW($J$11))="","",OFFSET($J$11,COLUMN($J$11)-COLUMN($J$11),ROW(H59)-ROW($J$11)))</f>
      </c>
      <c r="C63" s="16" t="s">
        <v>182</v>
      </c>
      <c r="D63" s="34">
        <f ca="1">IF(OFFSET($H$11,COLUMN(F59)-COLUMN($H$11),ROW(F59)-ROW($H$11))="","",OFFSET($H$11,COLUMN(F59)-COLUMN($H$11),ROW(F59)-ROW($H$11)))</f>
      </c>
      <c r="E63" s="37">
        <f>IF(B63="","",IF(B63&gt;D63,"○",IF(B63&gt;=D63,"△","●")))</f>
      </c>
      <c r="F63" s="45">
        <f ca="1">IF(OFFSET($N$15,COLUMN($N$15)-COLUMN($N$15),ROW(L59)-ROW($N$15))="","",OFFSET($N$15,COLUMN($N$15)-COLUMN($N$15),ROW(L59)-ROW($N$15)))</f>
      </c>
      <c r="G63" s="28" t="s">
        <v>182</v>
      </c>
      <c r="H63" s="46">
        <f ca="1">IF(OFFSET($L$15,COLUMN(J59)-COLUMN($L$15),ROW(J59)-ROW($L$15))="","",OFFSET($L$15,COLUMN(J59)-COLUMN($L$15),ROW(J59)-ROW($L$15)))</f>
      </c>
      <c r="I63" s="37">
        <f>IF(F63="","",IF(F63&gt;H63,"○",IF(F63&gt;=H63,"△","●")))</f>
      </c>
      <c r="J63" s="45">
        <f ca="1">IF(OFFSET($R$19,COLUMN(P59)-COLUMN($R$19),ROW(P59)-ROW($R$19))="","",OFFSET($R$19,COLUMN(P59)-COLUMN($R$19),ROW(P59)-ROW($R$19)))</f>
      </c>
      <c r="K63" s="28" t="s">
        <v>182</v>
      </c>
      <c r="L63" s="46">
        <f ca="1">IF(OFFSET($P$19,COLUMN(N59)-COLUMN($P$19),ROW(N59)-ROW($P$19))="","",OFFSET($P$19,COLUMN(N59)-COLUMN($P$19),ROW(N59)-ROW($P$19)))</f>
      </c>
      <c r="M63" s="37">
        <f>IF(J63="","",IF(J63&gt;L63,"○",IF(J63&gt;=L63,"△","●")))</f>
      </c>
      <c r="N63" s="61"/>
      <c r="O63" s="12"/>
      <c r="P63" s="62"/>
      <c r="Q63" s="26">
        <f>IF(N63="","",IF(N63&gt;P63,"○",IF(N63&gt;=P63,"△","●")))</f>
      </c>
      <c r="R63" s="65"/>
      <c r="S63" s="16" t="s">
        <v>182</v>
      </c>
      <c r="T63" s="35"/>
      <c r="U63" s="37">
        <f>IF(R63="","",IF(R63&gt;T63,"○",IF(R63&gt;=T63,"△","●")))</f>
      </c>
      <c r="V63" s="65"/>
      <c r="W63" s="16" t="s">
        <v>182</v>
      </c>
      <c r="X63" s="35"/>
      <c r="Y63" s="37">
        <f>IF(V63="","",IF(V63&gt;X63,"○",IF(V63&gt;=X63,"△","●")))</f>
      </c>
      <c r="Z63" s="27"/>
      <c r="AA63" s="28" t="s">
        <v>182</v>
      </c>
      <c r="AB63" s="29"/>
      <c r="AC63" s="37">
        <f>IF(Z63="","",IF(Z63&gt;AB63,"○",IF(Z63&gt;=AB63,"△","●")))</f>
      </c>
      <c r="AD63" s="27"/>
      <c r="AE63" s="28" t="s">
        <v>182</v>
      </c>
      <c r="AF63" s="29"/>
      <c r="AG63" s="37">
        <f>IF(AD63="","",IF(AD63&gt;AF63,"○",IF(AD63&gt;=AF63,"△","●")))</f>
      </c>
      <c r="AH63" s="27"/>
      <c r="AI63" s="28" t="s">
        <v>182</v>
      </c>
      <c r="AJ63" s="29"/>
      <c r="AK63" s="37">
        <f>IF(AH63="","",IF(AH63&gt;AJ63,"○",IF(AH63&gt;=AJ63,"△","●")))</f>
      </c>
      <c r="AL63" s="82"/>
      <c r="AM63" s="83"/>
      <c r="AN63" s="83"/>
      <c r="AO63" s="83"/>
      <c r="AP63" s="102"/>
      <c r="AQ63" s="103"/>
      <c r="AR63" s="104"/>
      <c r="AS63" s="83"/>
      <c r="AT63" s="105"/>
      <c r="AW63" s="5"/>
      <c r="AX63" s="33">
        <f ca="1">IF(OFFSET($J$11,COLUMN($J$11)-COLUMN($J$11),ROW(BD59)-ROW($J$11))="","",OFFSET($J$11,COLUMN($J$11)-COLUMN($J$11),ROW(BD59)-ROW($J$11)))</f>
      </c>
      <c r="AY63" s="16" t="s">
        <v>182</v>
      </c>
      <c r="AZ63" s="34">
        <f ca="1">IF(OFFSET($H$11,COLUMN(BB59)-COLUMN($H$11),ROW(BB59)-ROW($H$11))="","",OFFSET($H$11,COLUMN(BB59)-COLUMN($H$11),ROW(BB59)-ROW($H$11)))</f>
      </c>
      <c r="BA63" s="37">
        <f>IF(AX63="","",IF(AX63&gt;AZ63,"○",IF(AX63&gt;=AZ63,"△","●")))</f>
      </c>
      <c r="BB63" s="45">
        <f ca="1">IF(OFFSET($N$15,COLUMN($N$15)-COLUMN($N$15),ROW(BH59)-ROW($N$15))="","",OFFSET($N$15,COLUMN($N$15)-COLUMN($N$15),ROW(BH59)-ROW($N$15)))</f>
      </c>
      <c r="BC63" s="28" t="s">
        <v>182</v>
      </c>
      <c r="BD63" s="46">
        <f ca="1">IF(OFFSET($L$15,COLUMN(BF59)-COLUMN($L$15),ROW(BF59)-ROW($L$15))="","",OFFSET($L$15,COLUMN(BF59)-COLUMN($L$15),ROW(BF59)-ROW($L$15)))</f>
      </c>
      <c r="BE63" s="37">
        <f>IF(BB63="","",IF(BB63&gt;BD63,"○",IF(BB63&gt;=BD63,"△","●")))</f>
      </c>
      <c r="BF63" s="45">
        <f ca="1">IF(OFFSET($R$19,COLUMN(BL59)-COLUMN($R$19),ROW(BL59)-ROW($R$19))="","",OFFSET($R$19,COLUMN(BL59)-COLUMN($R$19),ROW(BL59)-ROW($R$19)))</f>
      </c>
      <c r="BG63" s="28" t="s">
        <v>182</v>
      </c>
      <c r="BH63" s="46">
        <f ca="1">IF(OFFSET($P$19,COLUMN(BJ59)-COLUMN($P$19),ROW(BJ59)-ROW($P$19))="","",OFFSET($P$19,COLUMN(BJ59)-COLUMN($P$19),ROW(BJ59)-ROW($P$19)))</f>
      </c>
      <c r="BI63" s="37">
        <f>IF(BF63="","",IF(BF63&gt;BH63,"○",IF(BF63&gt;=BH63,"△","●")))</f>
      </c>
      <c r="BJ63" s="61"/>
      <c r="BK63" s="12"/>
      <c r="BL63" s="62"/>
      <c r="BM63" s="26">
        <f>IF(BJ63="","",IF(BJ63&gt;BL63,"○",IF(BJ63&gt;=BL63,"△","●")))</f>
      </c>
      <c r="BN63" s="65"/>
      <c r="BO63" s="16" t="s">
        <v>182</v>
      </c>
      <c r="BP63" s="35"/>
      <c r="BQ63" s="37">
        <f>IF(BN63="","",IF(BN63&gt;BP63,"○",IF(BN63&gt;=BP63,"△","●")))</f>
      </c>
      <c r="BR63" s="65"/>
      <c r="BS63" s="16" t="s">
        <v>182</v>
      </c>
      <c r="BT63" s="35"/>
      <c r="BU63" s="37">
        <f>IF(BR63="","",IF(BR63&gt;BT63,"○",IF(BR63&gt;=BT63,"△","●")))</f>
      </c>
      <c r="BV63" s="27"/>
      <c r="BW63" s="28" t="s">
        <v>182</v>
      </c>
      <c r="BX63" s="29"/>
      <c r="BY63" s="37">
        <f>IF(BV63="","",IF(BV63&gt;BX63,"○",IF(BV63&gt;=BX63,"△","●")))</f>
      </c>
      <c r="BZ63" s="27"/>
      <c r="CA63" s="28" t="s">
        <v>182</v>
      </c>
      <c r="CB63" s="29"/>
      <c r="CC63" s="37">
        <f>IF(BZ63="","",IF(BZ63&gt;CB63,"○",IF(BZ63&gt;=CB63,"△","●")))</f>
      </c>
      <c r="CD63" s="27"/>
      <c r="CE63" s="28" t="s">
        <v>182</v>
      </c>
      <c r="CF63" s="29"/>
      <c r="CG63" s="37">
        <f>IF(CD63="","",IF(CD63&gt;CF63,"○",IF(CD63&gt;=CF63,"△","●")))</f>
      </c>
      <c r="CH63" s="82"/>
      <c r="CI63" s="83"/>
      <c r="CJ63" s="83"/>
      <c r="CK63" s="83"/>
      <c r="CL63" s="102"/>
      <c r="CM63" s="103"/>
      <c r="CN63" s="104"/>
      <c r="CO63" s="83"/>
      <c r="CP63" s="105"/>
    </row>
    <row r="64" spans="1:94" ht="13.5" customHeight="1">
      <c r="A64" s="38" t="str">
        <f>'リーグ組合せ'!D24</f>
        <v>桜ヶ丘ＦＣ</v>
      </c>
      <c r="B64" s="30">
        <f ca="1">IF(OFFSET($H$8,COLUMN(F60)-COLUMN($H$8),ROW(F60)-ROW($H$8))="","",OFFSET($H$8,COLUMN(F60)-COLUMN($H$8),ROW(F60)-ROW($H$8)))</f>
      </c>
      <c r="C64" s="31"/>
      <c r="D64" s="31"/>
      <c r="E64" s="47"/>
      <c r="F64" s="39">
        <f ca="1">IF(OFFSET($L$12,COLUMN(J60)-COLUMN($L$12),ROW(J60)-ROW($L$12))="","",OFFSET($L$12,COLUMN(J60)-COLUMN($L$12),ROW(J60)-ROW($L$12)))</f>
      </c>
      <c r="G64" s="40"/>
      <c r="H64" s="40"/>
      <c r="I64" s="47"/>
      <c r="J64" s="39">
        <f ca="1">IF(OFFSET($P$16,COLUMN(N60)-COLUMN($P$16),ROW(N60)-ROW($P$16))="","",OFFSET($P$16,COLUMN(N60)-COLUMN($P$16),ROW(N60)-ROW($P$16)))</f>
      </c>
      <c r="K64" s="40"/>
      <c r="L64" s="40"/>
      <c r="M64" s="47"/>
      <c r="N64" s="30">
        <f ca="1">IF(OFFSET($T$20,COLUMN(R60)-COLUMN($T$20),ROW(R60)-ROW($T$20))="","",OFFSET($T$20,COLUMN(R60)-COLUMN($T$20),ROW(R60)-ROW($T$20)))</f>
      </c>
      <c r="O64" s="31"/>
      <c r="P64" s="31"/>
      <c r="Q64" s="47"/>
      <c r="R64" s="55"/>
      <c r="S64" s="56"/>
      <c r="T64" s="56"/>
      <c r="U64" s="54"/>
      <c r="V64" s="57"/>
      <c r="W64" s="58"/>
      <c r="X64" s="58"/>
      <c r="Y64" s="32"/>
      <c r="Z64" s="57"/>
      <c r="AA64" s="58"/>
      <c r="AB64" s="58"/>
      <c r="AC64" s="32"/>
      <c r="AD64" s="57"/>
      <c r="AE64" s="58"/>
      <c r="AF64" s="58"/>
      <c r="AG64" s="32"/>
      <c r="AH64" s="57"/>
      <c r="AI64" s="58"/>
      <c r="AJ64" s="58"/>
      <c r="AK64" s="32"/>
      <c r="AL64" s="82">
        <f>SUM(AM64:AO65)</f>
        <v>0</v>
      </c>
      <c r="AM64" s="83"/>
      <c r="AN64" s="83"/>
      <c r="AO64" s="83"/>
      <c r="AP64" s="102" t="e">
        <f>AH65+AH67+AD65+AD67+Z65+Z67+V67+V65+R67+R65+N67+N65+J67+J65+F67+F65+B67+B65</f>
        <v>#VALUE!</v>
      </c>
      <c r="AQ64" s="103" t="e">
        <f>AJ67+AJ65+AF67+AF65+AB67+AB65+X67+X65+T67+T65+P67+P65+L67+L65+H67+H65+D67+D65</f>
        <v>#VALUE!</v>
      </c>
      <c r="AR64" s="104" t="e">
        <f>AP64-AQ64</f>
        <v>#VALUE!</v>
      </c>
      <c r="AS64" s="83">
        <f>SUM(AM66:AO67)</f>
        <v>0</v>
      </c>
      <c r="AT64" s="105"/>
      <c r="AW64" s="5" t="str">
        <f>'リーグ組合せ'!D38</f>
        <v>下有知</v>
      </c>
      <c r="AX64" s="30">
        <f ca="1">IF(OFFSET($H$8,COLUMN(BB60)-COLUMN($H$8),ROW(BB60)-ROW($H$8))="","",OFFSET($H$8,COLUMN(BB60)-COLUMN($H$8),ROW(BB60)-ROW($H$8)))</f>
      </c>
      <c r="AY64" s="31"/>
      <c r="AZ64" s="31"/>
      <c r="BA64" s="47"/>
      <c r="BB64" s="39">
        <f ca="1">IF(OFFSET($L$12,COLUMN(BF60)-COLUMN($L$12),ROW(BF60)-ROW($L$12))="","",OFFSET($L$12,COLUMN(BF60)-COLUMN($L$12),ROW(BF60)-ROW($L$12)))</f>
      </c>
      <c r="BC64" s="40"/>
      <c r="BD64" s="40"/>
      <c r="BE64" s="47"/>
      <c r="BF64" s="39">
        <f ca="1">IF(OFFSET($P$16,COLUMN(BJ60)-COLUMN($P$16),ROW(BJ60)-ROW($P$16))="","",OFFSET($P$16,COLUMN(BJ60)-COLUMN($P$16),ROW(BJ60)-ROW($P$16)))</f>
      </c>
      <c r="BG64" s="40"/>
      <c r="BH64" s="40"/>
      <c r="BI64" s="47"/>
      <c r="BJ64" s="30">
        <f ca="1">IF(OFFSET($T$20,COLUMN(BN60)-COLUMN($T$20),ROW(BN60)-ROW($T$20))="","",OFFSET($T$20,COLUMN(BN60)-COLUMN($T$20),ROW(BN60)-ROW($T$20)))</f>
      </c>
      <c r="BK64" s="31"/>
      <c r="BL64" s="31"/>
      <c r="BM64" s="47"/>
      <c r="BN64" s="55"/>
      <c r="BO64" s="56"/>
      <c r="BP64" s="56"/>
      <c r="BQ64" s="54"/>
      <c r="BR64" s="57"/>
      <c r="BS64" s="58"/>
      <c r="BT64" s="58"/>
      <c r="BU64" s="32"/>
      <c r="BV64" s="57"/>
      <c r="BW64" s="58"/>
      <c r="BX64" s="58"/>
      <c r="BY64" s="32"/>
      <c r="BZ64" s="57"/>
      <c r="CA64" s="58"/>
      <c r="CB64" s="58"/>
      <c r="CC64" s="32"/>
      <c r="CD64" s="57"/>
      <c r="CE64" s="58"/>
      <c r="CF64" s="58"/>
      <c r="CG64" s="32"/>
      <c r="CH64" s="82">
        <f>SUM(CI64:CK65)</f>
        <v>0</v>
      </c>
      <c r="CI64" s="83"/>
      <c r="CJ64" s="83"/>
      <c r="CK64" s="83"/>
      <c r="CL64" s="102" t="e">
        <f>CD65+CD67+BZ65+BZ67+BV65+BV67+BR67+BR65+BN67+BN65+BJ67+BJ65+BF67+BF65+BB67+BB65+AX67+AX65</f>
        <v>#VALUE!</v>
      </c>
      <c r="CM64" s="103" t="e">
        <f>CF67+CF65+CB67+CB65+BX67+BX65+BT67+BT65+BP67+BP65+BL67+BL65+BH67+BH65+BD67+BD65+AZ67+AZ65</f>
        <v>#VALUE!</v>
      </c>
      <c r="CN64" s="104" t="e">
        <f>CL64-CM64</f>
        <v>#VALUE!</v>
      </c>
      <c r="CO64" s="83">
        <f>SUM(CI66:CK67)</f>
        <v>0</v>
      </c>
      <c r="CP64" s="105"/>
    </row>
    <row r="65" spans="1:94" ht="13.5" customHeight="1">
      <c r="A65" s="38"/>
      <c r="B65" s="33">
        <f ca="1">IF(OFFSET($J$9,COLUMN($J$9)-COLUMN($J$9),ROW(H61)-ROW($J$9))="","",OFFSET($J$9,COLUMN($J$9)-COLUMN($J$9),ROW(H61)-ROW($J$9)))</f>
      </c>
      <c r="C65" s="16" t="s">
        <v>182</v>
      </c>
      <c r="D65" s="34">
        <f ca="1">IF(OFFSET($H$9,COLUMN(F61)-COLUMN($H$9),ROW(F61)-ROW($H$9))="","",OFFSET($H$9,COLUMN(F61)-COLUMN($H$9),ROW(F61)-ROW($H$9)))</f>
      </c>
      <c r="E65" s="44">
        <f>IF(B65="","",IF(B65&gt;D65,"○",IF(B65&gt;=D65,"△","●")))</f>
      </c>
      <c r="F65" s="33">
        <f ca="1">IF(OFFSET($N$13,COLUMN($N$13)-COLUMN($N$13),ROW(L61)-ROW($N$13))="","",OFFSET($N$13,COLUMN($N$13)-COLUMN($N$13),ROW(L61)-ROW($N$13)))</f>
      </c>
      <c r="G65" s="16" t="s">
        <v>182</v>
      </c>
      <c r="H65" s="34">
        <f ca="1">IF(OFFSET($L$13,COLUMN(J61)-COLUMN($L$13),ROW(J61)-ROW($L$13))="","",OFFSET($L$13,COLUMN(J61)-COLUMN($L$13),ROW(J61)-ROW($L$13)))</f>
      </c>
      <c r="I65" s="44">
        <f>IF(F65="","",IF(F65&gt;H65,"○",IF(F65&gt;=H65,"△","●")))</f>
      </c>
      <c r="J65" s="33">
        <f ca="1">IF(OFFSET($R$17,COLUMN(P61)-COLUMN($R$17),ROW(P61)-ROW($R$17))="","",OFFSET($R$17,COLUMN(P61)-COLUMN($R$17),ROW(P61)-ROW($R$17)))</f>
      </c>
      <c r="K65" s="16" t="s">
        <v>182</v>
      </c>
      <c r="L65" s="34">
        <f ca="1">IF(OFFSET($P$17,COLUMN(N61)-COLUMN($P$17),ROW(N61)-ROW($P$17))="","",OFFSET($P$17,COLUMN(N61)-COLUMN($P$17),ROW(N61)-ROW($P$17)))</f>
      </c>
      <c r="M65" s="44">
        <f>IF(J65="","",IF(J65&gt;L65,"○",IF(J65&gt;=L65,"△","●")))</f>
      </c>
      <c r="N65" s="33">
        <f ca="1">IF(OFFSET($V$21,COLUMN(T61)-COLUMN($V$21),ROW(T61)-ROW($V$21))="","",OFFSET($V$21,COLUMN(T61)-COLUMN($V$21),ROW(T61)-ROW($V$21)))</f>
      </c>
      <c r="O65" s="16" t="s">
        <v>182</v>
      </c>
      <c r="P65" s="34">
        <f ca="1">IF(OFFSET($T$21,COLUMN(R61)-COLUMN($T$21),ROW(R61)-ROW($T$21))="","",OFFSET($T$21,COLUMN(R61)-COLUMN($T$21),ROW(R61)-ROW($T$21)))</f>
      </c>
      <c r="Q65" s="44">
        <f>IF(N65="","",IF(N65&gt;P65,"○",IF(N65&gt;=P65,"△","●")))</f>
      </c>
      <c r="R65" s="66"/>
      <c r="S65" s="67"/>
      <c r="T65" s="68"/>
      <c r="U65" s="14">
        <f>IF(R65="","",IF(R65&gt;T65,"○",IF(R65&gt;=T65,"△","●")))</f>
      </c>
      <c r="V65" s="15"/>
      <c r="W65" s="16" t="s">
        <v>182</v>
      </c>
      <c r="X65" s="17"/>
      <c r="Y65" s="44">
        <f>IF(V65="","",IF(V65&gt;X65,"○",IF(V65&gt;=X65,"△","●")))</f>
      </c>
      <c r="Z65" s="15"/>
      <c r="AA65" s="16" t="s">
        <v>182</v>
      </c>
      <c r="AB65" s="17"/>
      <c r="AC65" s="44">
        <f>IF(Z65="","",IF(Z65&gt;AB65,"○",IF(Z65&gt;=AB65,"△","●")))</f>
      </c>
      <c r="AD65" s="15"/>
      <c r="AE65" s="16" t="s">
        <v>182</v>
      </c>
      <c r="AF65" s="17"/>
      <c r="AG65" s="44">
        <f>IF(AD65="","",IF(AD65&gt;AF65,"○",IF(AD65&gt;=AF65,"△","●")))</f>
      </c>
      <c r="AH65" s="15"/>
      <c r="AI65" s="16" t="s">
        <v>182</v>
      </c>
      <c r="AJ65" s="17"/>
      <c r="AK65" s="44">
        <f>IF(AH65="","",IF(AH65&gt;AJ65,"○",IF(AH65&gt;=AJ65,"△","●")))</f>
      </c>
      <c r="AL65" s="82"/>
      <c r="AM65" s="83"/>
      <c r="AN65" s="83"/>
      <c r="AO65" s="83"/>
      <c r="AP65" s="102"/>
      <c r="AQ65" s="103"/>
      <c r="AR65" s="104"/>
      <c r="AS65" s="83"/>
      <c r="AT65" s="105"/>
      <c r="AW65" s="5"/>
      <c r="AX65" s="33">
        <f ca="1">IF(OFFSET($J$9,COLUMN($J$9)-COLUMN($J$9),ROW(BD61)-ROW($J$9))="","",OFFSET($J$9,COLUMN($J$9)-COLUMN($J$9),ROW(BD61)-ROW($J$9)))</f>
      </c>
      <c r="AY65" s="16" t="s">
        <v>182</v>
      </c>
      <c r="AZ65" s="34">
        <f ca="1">IF(OFFSET($H$9,COLUMN(BB61)-COLUMN($H$9),ROW(BB61)-ROW($H$9))="","",OFFSET($H$9,COLUMN(BB61)-COLUMN($H$9),ROW(BB61)-ROW($H$9)))</f>
      </c>
      <c r="BA65" s="44">
        <f>IF(AX65="","",IF(AX65&gt;AZ65,"○",IF(AX65&gt;=AZ65,"△","●")))</f>
      </c>
      <c r="BB65" s="33">
        <f ca="1">IF(OFFSET($N$13,COLUMN($N$13)-COLUMN($N$13),ROW(BH61)-ROW($N$13))="","",OFFSET($N$13,COLUMN($N$13)-COLUMN($N$13),ROW(BH61)-ROW($N$13)))</f>
      </c>
      <c r="BC65" s="16" t="s">
        <v>182</v>
      </c>
      <c r="BD65" s="34">
        <f ca="1">IF(OFFSET($L$13,COLUMN(BF61)-COLUMN($L$13),ROW(BF61)-ROW($L$13))="","",OFFSET($L$13,COLUMN(BF61)-COLUMN($L$13),ROW(BF61)-ROW($L$13)))</f>
      </c>
      <c r="BE65" s="44">
        <f>IF(BB65="","",IF(BB65&gt;BD65,"○",IF(BB65&gt;=BD65,"△","●")))</f>
      </c>
      <c r="BF65" s="33">
        <f ca="1">IF(OFFSET($R$17,COLUMN(BL61)-COLUMN($R$17),ROW(BL61)-ROW($R$17))="","",OFFSET($R$17,COLUMN(BL61)-COLUMN($R$17),ROW(BL61)-ROW($R$17)))</f>
      </c>
      <c r="BG65" s="16" t="s">
        <v>182</v>
      </c>
      <c r="BH65" s="34">
        <f ca="1">IF(OFFSET($P$17,COLUMN(BJ61)-COLUMN($P$17),ROW(BJ61)-ROW($P$17))="","",OFFSET($P$17,COLUMN(BJ61)-COLUMN($P$17),ROW(BJ61)-ROW($P$17)))</f>
      </c>
      <c r="BI65" s="44">
        <f>IF(BF65="","",IF(BF65&gt;BH65,"○",IF(BF65&gt;=BH65,"△","●")))</f>
      </c>
      <c r="BJ65" s="33">
        <f ca="1">IF(OFFSET($V$21,COLUMN(BP61)-COLUMN($V$21),ROW(BP61)-ROW($V$21))="","",OFFSET($V$21,COLUMN(BP61)-COLUMN($V$21),ROW(BP61)-ROW($V$21)))</f>
      </c>
      <c r="BK65" s="16" t="s">
        <v>182</v>
      </c>
      <c r="BL65" s="34">
        <f ca="1">IF(OFFSET($T$21,COLUMN(BN61)-COLUMN($T$21),ROW(BN61)-ROW($T$21))="","",OFFSET($T$21,COLUMN(BN61)-COLUMN($T$21),ROW(BN61)-ROW($T$21)))</f>
      </c>
      <c r="BM65" s="44">
        <f>IF(BJ65="","",IF(BJ65&gt;BL65,"○",IF(BJ65&gt;=BL65,"△","●")))</f>
      </c>
      <c r="BN65" s="66"/>
      <c r="BO65" s="67"/>
      <c r="BP65" s="68"/>
      <c r="BQ65" s="14">
        <f>IF(BN65="","",IF(BN65&gt;BP65,"○",IF(BN65&gt;=BP65,"△","●")))</f>
      </c>
      <c r="BR65" s="15"/>
      <c r="BS65" s="16" t="s">
        <v>182</v>
      </c>
      <c r="BT65" s="17"/>
      <c r="BU65" s="44">
        <f>IF(BR65="","",IF(BR65&gt;BT65,"○",IF(BR65&gt;=BT65,"△","●")))</f>
      </c>
      <c r="BV65" s="15"/>
      <c r="BW65" s="16" t="s">
        <v>182</v>
      </c>
      <c r="BX65" s="17"/>
      <c r="BY65" s="44">
        <f>IF(BV65="","",IF(BV65&gt;BX65,"○",IF(BV65&gt;=BX65,"△","●")))</f>
      </c>
      <c r="BZ65" s="15"/>
      <c r="CA65" s="16" t="s">
        <v>182</v>
      </c>
      <c r="CB65" s="17"/>
      <c r="CC65" s="44">
        <f>IF(BZ65="","",IF(BZ65&gt;CB65,"○",IF(BZ65&gt;=CB65,"△","●")))</f>
      </c>
      <c r="CD65" s="15"/>
      <c r="CE65" s="16" t="s">
        <v>182</v>
      </c>
      <c r="CF65" s="17"/>
      <c r="CG65" s="44">
        <f>IF(CD65="","",IF(CD65&gt;CF65,"○",IF(CD65&gt;=CF65,"△","●")))</f>
      </c>
      <c r="CH65" s="82"/>
      <c r="CI65" s="83"/>
      <c r="CJ65" s="83"/>
      <c r="CK65" s="83"/>
      <c r="CL65" s="102"/>
      <c r="CM65" s="103"/>
      <c r="CN65" s="104"/>
      <c r="CO65" s="83"/>
      <c r="CP65" s="105"/>
    </row>
    <row r="66" spans="1:94" ht="13.5" customHeight="1">
      <c r="A66" s="38"/>
      <c r="B66" s="21">
        <f ca="1">IF(OFFSET($H$10,COLUMN(F62)-COLUMN($H$10),ROW(F62)-ROW($H$10))="","",OFFSET($H$10,COLUMN(F62)-COLUMN($H$10),ROW(F62)-ROW($H$10)))</f>
      </c>
      <c r="C66" s="22"/>
      <c r="D66" s="22"/>
      <c r="E66" s="36"/>
      <c r="F66" s="41">
        <f ca="1">IF(OFFSET($L$14,COLUMN(J62)-COLUMN($L$14),ROW(J62)-ROW($L$14))="","",OFFSET($L$14,COLUMN(J62)-COLUMN($L$14),ROW(J62)-ROW($L$14)))</f>
      </c>
      <c r="G66" s="42"/>
      <c r="H66" s="42"/>
      <c r="I66" s="36"/>
      <c r="J66" s="41">
        <f ca="1">IF(OFFSET($P$18,COLUMN(N62)-COLUMN($P$18),ROW(N62)-ROW($P$18))="","",OFFSET($P$18,COLUMN(N62)-COLUMN($P$18),ROW(N62)-ROW($P$18)))</f>
      </c>
      <c r="K66" s="42"/>
      <c r="L66" s="42"/>
      <c r="M66" s="36"/>
      <c r="N66" s="63">
        <f ca="1">IF(OFFSET($T$22,COLUMN(R62)-COLUMN($T$22),ROW(R62)-ROW($T$22))="","",OFFSET($T$22,COLUMN(R62)-COLUMN($T$22),ROW(R62)-ROW($T$22)))</f>
      </c>
      <c r="O66" s="64"/>
      <c r="P66" s="64"/>
      <c r="Q66" s="36"/>
      <c r="R66" s="6"/>
      <c r="S66" s="7"/>
      <c r="T66" s="7"/>
      <c r="U66" s="20"/>
      <c r="V66" s="21"/>
      <c r="W66" s="22"/>
      <c r="X66" s="22"/>
      <c r="Y66" s="36"/>
      <c r="Z66" s="21"/>
      <c r="AA66" s="22"/>
      <c r="AB66" s="22"/>
      <c r="AC66" s="36"/>
      <c r="AD66" s="21"/>
      <c r="AE66" s="22"/>
      <c r="AF66" s="22"/>
      <c r="AG66" s="36"/>
      <c r="AH66" s="21"/>
      <c r="AI66" s="22"/>
      <c r="AJ66" s="22"/>
      <c r="AK66" s="36"/>
      <c r="AL66" s="82"/>
      <c r="AM66" s="83"/>
      <c r="AN66" s="83"/>
      <c r="AO66" s="83"/>
      <c r="AP66" s="102"/>
      <c r="AQ66" s="103"/>
      <c r="AR66" s="104"/>
      <c r="AS66" s="83"/>
      <c r="AT66" s="105"/>
      <c r="AW66" s="5"/>
      <c r="AX66" s="21">
        <f ca="1">IF(OFFSET($H$10,COLUMN(BB62)-COLUMN($H$10),ROW(BB62)-ROW($H$10))="","",OFFSET($H$10,COLUMN(BB62)-COLUMN($H$10),ROW(BB62)-ROW($H$10)))</f>
      </c>
      <c r="AY66" s="22"/>
      <c r="AZ66" s="22"/>
      <c r="BA66" s="36"/>
      <c r="BB66" s="41">
        <f ca="1">IF(OFFSET($L$14,COLUMN(BF62)-COLUMN($L$14),ROW(BF62)-ROW($L$14))="","",OFFSET($L$14,COLUMN(BF62)-COLUMN($L$14),ROW(BF62)-ROW($L$14)))</f>
      </c>
      <c r="BC66" s="42"/>
      <c r="BD66" s="42"/>
      <c r="BE66" s="36"/>
      <c r="BF66" s="41">
        <f ca="1">IF(OFFSET($P$18,COLUMN(BJ62)-COLUMN($P$18),ROW(BJ62)-ROW($P$18))="","",OFFSET($P$18,COLUMN(BJ62)-COLUMN($P$18),ROW(BJ62)-ROW($P$18)))</f>
      </c>
      <c r="BG66" s="42"/>
      <c r="BH66" s="42"/>
      <c r="BI66" s="36"/>
      <c r="BJ66" s="63">
        <f ca="1">IF(OFFSET($T$22,COLUMN(BN62)-COLUMN($T$22),ROW(BN62)-ROW($T$22))="","",OFFSET($T$22,COLUMN(BN62)-COLUMN($T$22),ROW(BN62)-ROW($T$22)))</f>
      </c>
      <c r="BK66" s="64"/>
      <c r="BL66" s="64"/>
      <c r="BM66" s="36"/>
      <c r="BN66" s="6"/>
      <c r="BO66" s="7"/>
      <c r="BP66" s="7"/>
      <c r="BQ66" s="20"/>
      <c r="BR66" s="21"/>
      <c r="BS66" s="22"/>
      <c r="BT66" s="22"/>
      <c r="BU66" s="36"/>
      <c r="BV66" s="21"/>
      <c r="BW66" s="22"/>
      <c r="BX66" s="22"/>
      <c r="BY66" s="36"/>
      <c r="BZ66" s="21"/>
      <c r="CA66" s="22"/>
      <c r="CB66" s="22"/>
      <c r="CC66" s="36"/>
      <c r="CD66" s="21"/>
      <c r="CE66" s="22"/>
      <c r="CF66" s="22"/>
      <c r="CG66" s="36"/>
      <c r="CH66" s="82"/>
      <c r="CI66" s="83"/>
      <c r="CJ66" s="83"/>
      <c r="CK66" s="83"/>
      <c r="CL66" s="102"/>
      <c r="CM66" s="103"/>
      <c r="CN66" s="104"/>
      <c r="CO66" s="83"/>
      <c r="CP66" s="105"/>
    </row>
    <row r="67" spans="1:94" ht="13.5" customHeight="1">
      <c r="A67" s="38"/>
      <c r="B67" s="33">
        <f ca="1">IF(OFFSET($J$11,COLUMN($J$11)-COLUMN($J$11),ROW(H63)-ROW($J$11))="","",OFFSET($J$11,COLUMN($J$11)-COLUMN($J$11),ROW(H63)-ROW($J$11)))</f>
      </c>
      <c r="C67" s="16" t="s">
        <v>182</v>
      </c>
      <c r="D67" s="34">
        <f ca="1">IF(OFFSET($H$11,COLUMN(F63)-COLUMN($H$11),ROW(F63)-ROW($H$11))="","",OFFSET($H$11,COLUMN(F63)-COLUMN($H$11),ROW(F63)-ROW($H$11)))</f>
      </c>
      <c r="E67" s="37">
        <f>IF(B67="","",IF(B67&gt;D67,"○",IF(B67&gt;=D67,"△","●")))</f>
      </c>
      <c r="F67" s="45">
        <f ca="1">IF(OFFSET($N$15,COLUMN($N$15)-COLUMN($N$15),ROW(L63)-ROW($N$15))="","",OFFSET($N$15,COLUMN($N$15)-COLUMN($N$15),ROW(L63)-ROW($N$15)))</f>
      </c>
      <c r="G67" s="28" t="s">
        <v>182</v>
      </c>
      <c r="H67" s="46">
        <f ca="1">IF(OFFSET($L$15,COLUMN(J63)-COLUMN($L$15),ROW(J63)-ROW($L$15))="","",OFFSET($L$15,COLUMN(J63)-COLUMN($L$15),ROW(J63)-ROW($L$15)))</f>
      </c>
      <c r="I67" s="37">
        <f>IF(F67="","",IF(F67&gt;H67,"○",IF(F67&gt;=H67,"△","●")))</f>
      </c>
      <c r="J67" s="45">
        <f ca="1">IF(OFFSET($R$19,COLUMN(P63)-COLUMN($R$19),ROW(P63)-ROW($R$19))="","",OFFSET($R$19,COLUMN(P63)-COLUMN($R$19),ROW(P63)-ROW($R$19)))</f>
      </c>
      <c r="K67" s="28" t="s">
        <v>182</v>
      </c>
      <c r="L67" s="46">
        <f ca="1">IF(OFFSET($P$19,COLUMN(N63)-COLUMN($P$19),ROW(N63)-ROW($P$19))="","",OFFSET($P$19,COLUMN(N63)-COLUMN($P$19),ROW(N63)-ROW($P$19)))</f>
      </c>
      <c r="M67" s="37">
        <f>IF(J67="","",IF(J67&gt;L67,"○",IF(J67&gt;=L67,"△","●")))</f>
      </c>
      <c r="N67" s="45">
        <f ca="1">IF(OFFSET($V$23,COLUMN(T63)-COLUMN($V$23),ROW(T63)-ROW($V$23))="","",OFFSET($V$23,COLUMN(T63)-COLUMN($V$23),ROW(T63)-ROW($V$23)))</f>
      </c>
      <c r="O67" s="28" t="s">
        <v>182</v>
      </c>
      <c r="P67" s="46">
        <f ca="1">IF(OFFSET($T$23,COLUMN(R63)-COLUMN($T$23),ROW(R63)-ROW($T$23))="","",OFFSET($T$23,COLUMN(R63)-COLUMN($T$23),ROW(R63)-ROW($T$23)))</f>
      </c>
      <c r="Q67" s="37">
        <f>IF(N67="","",IF(N67&gt;P67,"○",IF(N67&gt;=P67,"△","●")))</f>
      </c>
      <c r="R67" s="69"/>
      <c r="S67" s="70"/>
      <c r="T67" s="71"/>
      <c r="U67" s="26">
        <f>IF(R67="","",IF(R67&gt;T67,"○",IF(R67&gt;=T67,"△","●")))</f>
      </c>
      <c r="V67" s="27"/>
      <c r="W67" s="28" t="s">
        <v>182</v>
      </c>
      <c r="X67" s="29"/>
      <c r="Y67" s="37">
        <f>IF(V67="","",IF(V67&gt;X67,"○",IF(V67&gt;=X67,"△","●")))</f>
      </c>
      <c r="Z67" s="27"/>
      <c r="AA67" s="28" t="s">
        <v>182</v>
      </c>
      <c r="AB67" s="29"/>
      <c r="AC67" s="37">
        <f>IF(Z67="","",IF(Z67&gt;AB67,"○",IF(Z67&gt;=AB67,"△","●")))</f>
      </c>
      <c r="AD67" s="27"/>
      <c r="AE67" s="28" t="s">
        <v>182</v>
      </c>
      <c r="AF67" s="29"/>
      <c r="AG67" s="37">
        <f>IF(AD67="","",IF(AD67&gt;AF67,"○",IF(AD67&gt;=AF67,"△","●")))</f>
      </c>
      <c r="AH67" s="27"/>
      <c r="AI67" s="28" t="s">
        <v>182</v>
      </c>
      <c r="AJ67" s="29"/>
      <c r="AK67" s="37">
        <f>IF(AH67="","",IF(AH67&gt;AJ67,"○",IF(AH67&gt;=AJ67,"△","●")))</f>
      </c>
      <c r="AL67" s="82"/>
      <c r="AM67" s="83"/>
      <c r="AN67" s="83"/>
      <c r="AO67" s="83"/>
      <c r="AP67" s="102"/>
      <c r="AQ67" s="103"/>
      <c r="AR67" s="104"/>
      <c r="AS67" s="83"/>
      <c r="AT67" s="105"/>
      <c r="AW67" s="5"/>
      <c r="AX67" s="33">
        <f ca="1">IF(OFFSET($J$11,COLUMN($J$11)-COLUMN($J$11),ROW(BD63)-ROW($J$11))="","",OFFSET($J$11,COLUMN($J$11)-COLUMN($J$11),ROW(BD63)-ROW($J$11)))</f>
      </c>
      <c r="AY67" s="16" t="s">
        <v>182</v>
      </c>
      <c r="AZ67" s="34">
        <f ca="1">IF(OFFSET($H$11,COLUMN(BB63)-COLUMN($H$11),ROW(BB63)-ROW($H$11))="","",OFFSET($H$11,COLUMN(BB63)-COLUMN($H$11),ROW(BB63)-ROW($H$11)))</f>
      </c>
      <c r="BA67" s="37">
        <f>IF(AX67="","",IF(AX67&gt;AZ67,"○",IF(AX67&gt;=AZ67,"△","●")))</f>
      </c>
      <c r="BB67" s="45">
        <f ca="1">IF(OFFSET($N$15,COLUMN($N$15)-COLUMN($N$15),ROW(BH63)-ROW($N$15))="","",OFFSET($N$15,COLUMN($N$15)-COLUMN($N$15),ROW(BH63)-ROW($N$15)))</f>
      </c>
      <c r="BC67" s="28" t="s">
        <v>182</v>
      </c>
      <c r="BD67" s="46">
        <f ca="1">IF(OFFSET($L$15,COLUMN(BF63)-COLUMN($L$15),ROW(BF63)-ROW($L$15))="","",OFFSET($L$15,COLUMN(BF63)-COLUMN($L$15),ROW(BF63)-ROW($L$15)))</f>
      </c>
      <c r="BE67" s="37">
        <f>IF(BB67="","",IF(BB67&gt;BD67,"○",IF(BB67&gt;=BD67,"△","●")))</f>
      </c>
      <c r="BF67" s="45">
        <f ca="1">IF(OFFSET($R$19,COLUMN(BL63)-COLUMN($R$19),ROW(BL63)-ROW($R$19))="","",OFFSET($R$19,COLUMN(BL63)-COLUMN($R$19),ROW(BL63)-ROW($R$19)))</f>
      </c>
      <c r="BG67" s="28" t="s">
        <v>182</v>
      </c>
      <c r="BH67" s="46">
        <f ca="1">IF(OFFSET($P$19,COLUMN(BJ63)-COLUMN($P$19),ROW(BJ63)-ROW($P$19))="","",OFFSET($P$19,COLUMN(BJ63)-COLUMN($P$19),ROW(BJ63)-ROW($P$19)))</f>
      </c>
      <c r="BI67" s="37">
        <f>IF(BF67="","",IF(BF67&gt;BH67,"○",IF(BF67&gt;=BH67,"△","●")))</f>
      </c>
      <c r="BJ67" s="45">
        <f ca="1">IF(OFFSET($V$23,COLUMN(BP63)-COLUMN($V$23),ROW(BP63)-ROW($V$23))="","",OFFSET($V$23,COLUMN(BP63)-COLUMN($V$23),ROW(BP63)-ROW($V$23)))</f>
      </c>
      <c r="BK67" s="28" t="s">
        <v>182</v>
      </c>
      <c r="BL67" s="46">
        <f ca="1">IF(OFFSET($T$23,COLUMN(BN63)-COLUMN($T$23),ROW(BN63)-ROW($T$23))="","",OFFSET($T$23,COLUMN(BN63)-COLUMN($T$23),ROW(BN63)-ROW($T$23)))</f>
      </c>
      <c r="BM67" s="37">
        <f>IF(BJ67="","",IF(BJ67&gt;BL67,"○",IF(BJ67&gt;=BL67,"△","●")))</f>
      </c>
      <c r="BN67" s="69"/>
      <c r="BO67" s="70"/>
      <c r="BP67" s="71"/>
      <c r="BQ67" s="26">
        <f>IF(BN67="","",IF(BN67&gt;BP67,"○",IF(BN67&gt;=BP67,"△","●")))</f>
      </c>
      <c r="BR67" s="27"/>
      <c r="BS67" s="28" t="s">
        <v>182</v>
      </c>
      <c r="BT67" s="29"/>
      <c r="BU67" s="37">
        <f>IF(BR67="","",IF(BR67&gt;BT67,"○",IF(BR67&gt;=BT67,"△","●")))</f>
      </c>
      <c r="BV67" s="27"/>
      <c r="BW67" s="28" t="s">
        <v>182</v>
      </c>
      <c r="BX67" s="29"/>
      <c r="BY67" s="37">
        <f>IF(BV67="","",IF(BV67&gt;BX67,"○",IF(BV67&gt;=BX67,"△","●")))</f>
      </c>
      <c r="BZ67" s="27"/>
      <c r="CA67" s="28" t="s">
        <v>182</v>
      </c>
      <c r="CB67" s="29"/>
      <c r="CC67" s="37">
        <f>IF(BZ67="","",IF(BZ67&gt;CB67,"○",IF(BZ67&gt;=CB67,"△","●")))</f>
      </c>
      <c r="CD67" s="27"/>
      <c r="CE67" s="28" t="s">
        <v>182</v>
      </c>
      <c r="CF67" s="29"/>
      <c r="CG67" s="37">
        <f>IF(CD67="","",IF(CD67&gt;CF67,"○",IF(CD67&gt;=CF67,"△","●")))</f>
      </c>
      <c r="CH67" s="82"/>
      <c r="CI67" s="83"/>
      <c r="CJ67" s="83"/>
      <c r="CK67" s="83"/>
      <c r="CL67" s="102"/>
      <c r="CM67" s="103"/>
      <c r="CN67" s="104"/>
      <c r="CO67" s="83"/>
      <c r="CP67" s="105"/>
    </row>
    <row r="68" spans="1:94" ht="13.5" customHeight="1">
      <c r="A68" s="38" t="str">
        <f>'リーグ組合せ'!D25</f>
        <v>瀬尻</v>
      </c>
      <c r="B68" s="30">
        <f ca="1">IF(OFFSET($H$8,COLUMN(F64)-COLUMN($H$8),ROW(F64)-ROW($H$8))="","",OFFSET($H$8,COLUMN(F64)-COLUMN($H$8),ROW(F64)-ROW($H$8)))</f>
      </c>
      <c r="C68" s="31"/>
      <c r="D68" s="31"/>
      <c r="E68" s="47"/>
      <c r="F68" s="39">
        <f ca="1">IF(OFFSET($L$12,COLUMN(J64)-COLUMN($L$12),ROW(J64)-ROW($L$12))="","",OFFSET($L$12,COLUMN(J64)-COLUMN($L$12),ROW(J64)-ROW($L$12)))</f>
      </c>
      <c r="G68" s="40"/>
      <c r="H68" s="40"/>
      <c r="I68" s="47"/>
      <c r="J68" s="39">
        <f ca="1">IF(OFFSET($P$16,COLUMN(N64)-COLUMN($P$16),ROW(N64)-ROW($P$16))="","",OFFSET($P$16,COLUMN(N64)-COLUMN($P$16),ROW(N64)-ROW($P$16)))</f>
      </c>
      <c r="K68" s="40"/>
      <c r="L68" s="40"/>
      <c r="M68" s="47"/>
      <c r="N68" s="30">
        <f ca="1">IF(OFFSET($T$20,COLUMN(R64)-COLUMN($T$20),ROW(R64)-ROW($T$20))="","",OFFSET($T$20,COLUMN(R64)-COLUMN($T$20),ROW(R64)-ROW($T$20)))</f>
      </c>
      <c r="O68" s="31"/>
      <c r="P68" s="31"/>
      <c r="Q68" s="47"/>
      <c r="R68" s="30">
        <f ca="1">IF(OFFSET($X$24,COLUMN(V64)-COLUMN($X$24),ROW(V64)-ROW($X$24))="","",OFFSET($X$24,COLUMN(V64)-COLUMN($X$24),ROW(V64)-ROW($X$24)))</f>
      </c>
      <c r="S68" s="31"/>
      <c r="T68" s="31"/>
      <c r="U68" s="47"/>
      <c r="V68" s="6"/>
      <c r="W68" s="7"/>
      <c r="X68" s="7"/>
      <c r="Y68" s="54"/>
      <c r="Z68" s="57"/>
      <c r="AA68" s="58"/>
      <c r="AB68" s="58"/>
      <c r="AC68" s="32"/>
      <c r="AD68" s="57"/>
      <c r="AE68" s="58"/>
      <c r="AF68" s="58"/>
      <c r="AG68" s="32"/>
      <c r="AH68" s="57"/>
      <c r="AI68" s="58"/>
      <c r="AJ68" s="58"/>
      <c r="AK68" s="32"/>
      <c r="AL68" s="82">
        <f>SUM(AM68:AO69)</f>
        <v>0</v>
      </c>
      <c r="AM68" s="83"/>
      <c r="AN68" s="83"/>
      <c r="AO68" s="83"/>
      <c r="AP68" s="102" t="e">
        <f>AH69+AH71+AD69+AD71+Z69+Z71+V71+V69+R71+R69+N71+N69+J71+J69+F71+F69+B71+B69</f>
        <v>#VALUE!</v>
      </c>
      <c r="AQ68" s="103" t="e">
        <f>AJ71+AJ69+AF71+AF69+AB71+AB69+X71+X69+T71+T69+P71+P69+L71+L69+H71+H69+D71+D69</f>
        <v>#VALUE!</v>
      </c>
      <c r="AR68" s="104" t="e">
        <f>AP68-AQ68</f>
        <v>#VALUE!</v>
      </c>
      <c r="AS68" s="83">
        <f>SUM(AM70:AO71)</f>
        <v>0</v>
      </c>
      <c r="AT68" s="105"/>
      <c r="AW68" s="53" t="str">
        <f>'リーグ組合せ'!D39</f>
        <v>ボンボネーラ</v>
      </c>
      <c r="AX68" s="30">
        <f ca="1">IF(OFFSET($H$8,COLUMN(BB64)-COLUMN($H$8),ROW(BB64)-ROW($H$8))="","",OFFSET($H$8,COLUMN(BB64)-COLUMN($H$8),ROW(BB64)-ROW($H$8)))</f>
      </c>
      <c r="AY68" s="31"/>
      <c r="AZ68" s="31"/>
      <c r="BA68" s="47"/>
      <c r="BB68" s="39">
        <f ca="1">IF(OFFSET($L$12,COLUMN(BF64)-COLUMN($L$12),ROW(BF64)-ROW($L$12))="","",OFFSET($L$12,COLUMN(BF64)-COLUMN($L$12),ROW(BF64)-ROW($L$12)))</f>
      </c>
      <c r="BC68" s="40"/>
      <c r="BD68" s="40"/>
      <c r="BE68" s="47"/>
      <c r="BF68" s="39">
        <f ca="1">IF(OFFSET($P$16,COLUMN(BJ64)-COLUMN($P$16),ROW(BJ64)-ROW($P$16))="","",OFFSET($P$16,COLUMN(BJ64)-COLUMN($P$16),ROW(BJ64)-ROW($P$16)))</f>
      </c>
      <c r="BG68" s="40"/>
      <c r="BH68" s="40"/>
      <c r="BI68" s="47"/>
      <c r="BJ68" s="30">
        <f ca="1">IF(OFFSET($T$20,COLUMN(BN64)-COLUMN($T$20),ROW(BN64)-ROW($T$20))="","",OFFSET($T$20,COLUMN(BN64)-COLUMN($T$20),ROW(BN64)-ROW($T$20)))</f>
      </c>
      <c r="BK68" s="31"/>
      <c r="BL68" s="31"/>
      <c r="BM68" s="47"/>
      <c r="BN68" s="30">
        <f ca="1">IF(OFFSET($X$24,COLUMN(BR64)-COLUMN($X$24),ROW(BR64)-ROW($X$24))="","",OFFSET($X$24,COLUMN(BR64)-COLUMN($X$24),ROW(BR64)-ROW($X$24)))</f>
      </c>
      <c r="BO68" s="31"/>
      <c r="BP68" s="31"/>
      <c r="BQ68" s="47"/>
      <c r="BR68" s="6"/>
      <c r="BS68" s="7"/>
      <c r="BT68" s="7"/>
      <c r="BU68" s="54"/>
      <c r="BV68" s="57"/>
      <c r="BW68" s="58"/>
      <c r="BX68" s="58"/>
      <c r="BY68" s="32"/>
      <c r="BZ68" s="57"/>
      <c r="CA68" s="58"/>
      <c r="CB68" s="58"/>
      <c r="CC68" s="32"/>
      <c r="CD68" s="57"/>
      <c r="CE68" s="58"/>
      <c r="CF68" s="58"/>
      <c r="CG68" s="32"/>
      <c r="CH68" s="82">
        <f>SUM(CI68:CK69)</f>
        <v>0</v>
      </c>
      <c r="CI68" s="83"/>
      <c r="CJ68" s="83"/>
      <c r="CK68" s="83"/>
      <c r="CL68" s="102" t="e">
        <f>CD69+CD71+BZ69+BZ71+BV69+BV71+BR71+BR69+BN71+BN69+BJ71+BJ69+BF71+BF69+BB71+BB69+AX71+AX69</f>
        <v>#VALUE!</v>
      </c>
      <c r="CM68" s="103" t="e">
        <f>CF71+CF69+CB71+CB69+BX71+BX69+BT71+BT69+BP71+BP69+BL71+BL69+BH71+BH69+BD71+BD69+AZ71+AZ69</f>
        <v>#VALUE!</v>
      </c>
      <c r="CN68" s="104" t="e">
        <f>CL68-CM68</f>
        <v>#VALUE!</v>
      </c>
      <c r="CO68" s="83">
        <f>SUM(CI70:CK71)</f>
        <v>0</v>
      </c>
      <c r="CP68" s="105"/>
    </row>
    <row r="69" spans="1:94" ht="13.5" customHeight="1">
      <c r="A69" s="38"/>
      <c r="B69" s="33">
        <f ca="1">IF(OFFSET($J$9,COLUMN($J$9)-COLUMN($J$9),ROW(H65)-ROW($J$9))="","",OFFSET($J$9,COLUMN($J$9)-COLUMN($J$9),ROW(H65)-ROW($J$9)))</f>
      </c>
      <c r="C69" s="16" t="s">
        <v>182</v>
      </c>
      <c r="D69" s="34">
        <f ca="1">IF(OFFSET($H$9,COLUMN(F65)-COLUMN($H$9),ROW(F65)-ROW($H$9))="","",OFFSET($H$9,COLUMN(F65)-COLUMN($H$9),ROW(F65)-ROW($H$9)))</f>
      </c>
      <c r="E69" s="44">
        <f>IF(B69="","",IF(B69&gt;D69,"○",IF(B69&gt;=D69,"△","●")))</f>
      </c>
      <c r="F69" s="33">
        <f ca="1">IF(OFFSET($N$13,COLUMN($N$13)-COLUMN($N$13),ROW(L65)-ROW($N$13))="","",OFFSET($N$13,COLUMN($N$13)-COLUMN($N$13),ROW(L65)-ROW($N$13)))</f>
      </c>
      <c r="G69" s="16" t="s">
        <v>182</v>
      </c>
      <c r="H69" s="34">
        <f ca="1">IF(OFFSET($L$13,COLUMN(J65)-COLUMN($L$13),ROW(J65)-ROW($L$13))="","",OFFSET($L$13,COLUMN(J65)-COLUMN($L$13),ROW(J65)-ROW($L$13)))</f>
      </c>
      <c r="I69" s="44">
        <f>IF(F69="","",IF(F69&gt;H69,"○",IF(F69&gt;=H69,"△","●")))</f>
      </c>
      <c r="J69" s="33">
        <f ca="1">IF(OFFSET($R$17,COLUMN(P65)-COLUMN($R$17),ROW(P65)-ROW($R$17))="","",OFFSET($R$17,COLUMN(P65)-COLUMN($R$17),ROW(P65)-ROW($R$17)))</f>
      </c>
      <c r="K69" s="16" t="s">
        <v>182</v>
      </c>
      <c r="L69" s="34">
        <f ca="1">IF(OFFSET($P$17,COLUMN(N65)-COLUMN($P$17),ROW(N65)-ROW($P$17))="","",OFFSET($P$17,COLUMN(N65)-COLUMN($P$17),ROW(N65)-ROW($P$17)))</f>
      </c>
      <c r="M69" s="44">
        <f>IF(J69="","",IF(J69&gt;L69,"○",IF(J69&gt;=L69,"△","●")))</f>
      </c>
      <c r="N69" s="33">
        <f ca="1">IF(OFFSET($V$21,COLUMN(T65)-COLUMN($V$21),ROW(T65)-ROW($V$21))="","",OFFSET($V$21,COLUMN(T65)-COLUMN($V$21),ROW(T65)-ROW($V$21)))</f>
      </c>
      <c r="O69" s="16" t="s">
        <v>182</v>
      </c>
      <c r="P69" s="34">
        <f ca="1">IF(OFFSET($T$21,COLUMN(R65)-COLUMN($T$21),ROW(R65)-ROW($T$21))="","",OFFSET($T$21,COLUMN(R65)-COLUMN($T$21),ROW(R65)-ROW($T$21)))</f>
      </c>
      <c r="Q69" s="44">
        <f>IF(N69="","",IF(N69&gt;P69,"○",IF(N69&gt;=P69,"△","●")))</f>
      </c>
      <c r="R69" s="33">
        <f ca="1">IF(OFFSET($Z$25,COLUMN(X65)-COLUMN($Z$25),ROW(X65)-ROW($Z$25))="","",OFFSET($Z$25,COLUMN(X65)-COLUMN($Z$25),ROW(X65)-ROW($Z$25)))</f>
      </c>
      <c r="S69" s="16" t="s">
        <v>182</v>
      </c>
      <c r="T69" s="34">
        <f ca="1">IF(OFFSET($X$25,COLUMN(V65)-COLUMN($X$25),ROW(V65)-ROW($X$25))="","",OFFSET($X$25,COLUMN(V65)-COLUMN($X$25),ROW(V65)-ROW($X$25)))</f>
      </c>
      <c r="U69" s="44">
        <f>IF(R69="","",IF(R69&gt;T69,"○",IF(R69&gt;=T69,"△","●")))</f>
      </c>
      <c r="V69" s="11"/>
      <c r="W69" s="12"/>
      <c r="X69" s="13"/>
      <c r="Y69" s="14">
        <f>IF(V69="","",IF(V69&gt;X69,"○",IF(V69&gt;=X69,"△","●")))</f>
      </c>
      <c r="Z69" s="15"/>
      <c r="AA69" s="16" t="s">
        <v>182</v>
      </c>
      <c r="AB69" s="17"/>
      <c r="AC69" s="44">
        <f>IF(Z69="","",IF(Z69&gt;AB69,"○",IF(Z69&gt;=AB69,"△","●")))</f>
      </c>
      <c r="AD69" s="15"/>
      <c r="AE69" s="16" t="s">
        <v>182</v>
      </c>
      <c r="AF69" s="17"/>
      <c r="AG69" s="44">
        <f>IF(AD69="","",IF(AD69&gt;AF69,"○",IF(AD69&gt;=AF69,"△","●")))</f>
      </c>
      <c r="AH69" s="15"/>
      <c r="AI69" s="16" t="s">
        <v>182</v>
      </c>
      <c r="AJ69" s="17"/>
      <c r="AK69" s="44">
        <f>IF(AH69="","",IF(AH69&gt;AJ69,"○",IF(AH69&gt;=AJ69,"△","●")))</f>
      </c>
      <c r="AL69" s="82"/>
      <c r="AM69" s="83"/>
      <c r="AN69" s="83"/>
      <c r="AO69" s="83"/>
      <c r="AP69" s="102"/>
      <c r="AQ69" s="103"/>
      <c r="AR69" s="104"/>
      <c r="AS69" s="83"/>
      <c r="AT69" s="105"/>
      <c r="AW69" s="53"/>
      <c r="AX69" s="33">
        <f ca="1">IF(OFFSET($J$9,COLUMN($J$9)-COLUMN($J$9),ROW(BD65)-ROW($J$9))="","",OFFSET($J$9,COLUMN($J$9)-COLUMN($J$9),ROW(BD65)-ROW($J$9)))</f>
      </c>
      <c r="AY69" s="16" t="s">
        <v>182</v>
      </c>
      <c r="AZ69" s="34">
        <f ca="1">IF(OFFSET($H$9,COLUMN(BB65)-COLUMN($H$9),ROW(BB65)-ROW($H$9))="","",OFFSET($H$9,COLUMN(BB65)-COLUMN($H$9),ROW(BB65)-ROW($H$9)))</f>
      </c>
      <c r="BA69" s="44">
        <f>IF(AX69="","",IF(AX69&gt;AZ69,"○",IF(AX69&gt;=AZ69,"△","●")))</f>
      </c>
      <c r="BB69" s="33">
        <f ca="1">IF(OFFSET($N$13,COLUMN($N$13)-COLUMN($N$13),ROW(BH65)-ROW($N$13))="","",OFFSET($N$13,COLUMN($N$13)-COLUMN($N$13),ROW(BH65)-ROW($N$13)))</f>
      </c>
      <c r="BC69" s="16" t="s">
        <v>182</v>
      </c>
      <c r="BD69" s="34">
        <f ca="1">IF(OFFSET($L$13,COLUMN(BF65)-COLUMN($L$13),ROW(BF65)-ROW($L$13))="","",OFFSET($L$13,COLUMN(BF65)-COLUMN($L$13),ROW(BF65)-ROW($L$13)))</f>
      </c>
      <c r="BE69" s="44">
        <f>IF(BB69="","",IF(BB69&gt;BD69,"○",IF(BB69&gt;=BD69,"△","●")))</f>
      </c>
      <c r="BF69" s="33">
        <f ca="1">IF(OFFSET($R$17,COLUMN(BL65)-COLUMN($R$17),ROW(BL65)-ROW($R$17))="","",OFFSET($R$17,COLUMN(BL65)-COLUMN($R$17),ROW(BL65)-ROW($R$17)))</f>
      </c>
      <c r="BG69" s="16" t="s">
        <v>182</v>
      </c>
      <c r="BH69" s="34">
        <f ca="1">IF(OFFSET($P$17,COLUMN(BJ65)-COLUMN($P$17),ROW(BJ65)-ROW($P$17))="","",OFFSET($P$17,COLUMN(BJ65)-COLUMN($P$17),ROW(BJ65)-ROW($P$17)))</f>
      </c>
      <c r="BI69" s="44">
        <f>IF(BF69="","",IF(BF69&gt;BH69,"○",IF(BF69&gt;=BH69,"△","●")))</f>
      </c>
      <c r="BJ69" s="33">
        <f ca="1">IF(OFFSET($V$21,COLUMN(BP65)-COLUMN($V$21),ROW(BP65)-ROW($V$21))="","",OFFSET($V$21,COLUMN(BP65)-COLUMN($V$21),ROW(BP65)-ROW($V$21)))</f>
      </c>
      <c r="BK69" s="16" t="s">
        <v>182</v>
      </c>
      <c r="BL69" s="34">
        <f ca="1">IF(OFFSET($T$21,COLUMN(BN65)-COLUMN($T$21),ROW(BN65)-ROW($T$21))="","",OFFSET($T$21,COLUMN(BN65)-COLUMN($T$21),ROW(BN65)-ROW($T$21)))</f>
      </c>
      <c r="BM69" s="44">
        <f>IF(BJ69="","",IF(BJ69&gt;BL69,"○",IF(BJ69&gt;=BL69,"△","●")))</f>
      </c>
      <c r="BN69" s="33">
        <f ca="1">IF(OFFSET($Z$25,COLUMN(BT65)-COLUMN($Z$25),ROW(BT65)-ROW($Z$25))="","",OFFSET($Z$25,COLUMN(BT65)-COLUMN($Z$25),ROW(BT65)-ROW($Z$25)))</f>
      </c>
      <c r="BO69" s="16" t="s">
        <v>182</v>
      </c>
      <c r="BP69" s="34">
        <f ca="1">IF(OFFSET($X$25,COLUMN(BR65)-COLUMN($X$25),ROW(BR65)-ROW($X$25))="","",OFFSET($X$25,COLUMN(BR65)-COLUMN($X$25),ROW(BR65)-ROW($X$25)))</f>
      </c>
      <c r="BQ69" s="44">
        <f>IF(BN69="","",IF(BN69&gt;BP69,"○",IF(BN69&gt;=BP69,"△","●")))</f>
      </c>
      <c r="BR69" s="11"/>
      <c r="BS69" s="12"/>
      <c r="BT69" s="13"/>
      <c r="BU69" s="14">
        <f>IF(BR69="","",IF(BR69&gt;BT69,"○",IF(BR69&gt;=BT69,"△","●")))</f>
      </c>
      <c r="BV69" s="15"/>
      <c r="BW69" s="16" t="s">
        <v>182</v>
      </c>
      <c r="BX69" s="17"/>
      <c r="BY69" s="44">
        <f>IF(BV69="","",IF(BV69&gt;BX69,"○",IF(BV69&gt;=BX69,"△","●")))</f>
      </c>
      <c r="BZ69" s="15"/>
      <c r="CA69" s="16" t="s">
        <v>182</v>
      </c>
      <c r="CB69" s="17"/>
      <c r="CC69" s="44">
        <f>IF(BZ69="","",IF(BZ69&gt;CB69,"○",IF(BZ69&gt;=CB69,"△","●")))</f>
      </c>
      <c r="CD69" s="15"/>
      <c r="CE69" s="16" t="s">
        <v>182</v>
      </c>
      <c r="CF69" s="17"/>
      <c r="CG69" s="44">
        <f>IF(CD69="","",IF(CD69&gt;CF69,"○",IF(CD69&gt;=CF69,"△","●")))</f>
      </c>
      <c r="CH69" s="82"/>
      <c r="CI69" s="83"/>
      <c r="CJ69" s="83"/>
      <c r="CK69" s="83"/>
      <c r="CL69" s="102"/>
      <c r="CM69" s="103"/>
      <c r="CN69" s="104"/>
      <c r="CO69" s="83"/>
      <c r="CP69" s="105"/>
    </row>
    <row r="70" spans="1:94" ht="13.5" customHeight="1">
      <c r="A70" s="38"/>
      <c r="B70" s="21">
        <f ca="1">IF(OFFSET($H$10,COLUMN(F66)-COLUMN($H$10),ROW(F66)-ROW($H$10))="","",OFFSET($H$10,COLUMN(F66)-COLUMN($H$10),ROW(F66)-ROW($H$10)))</f>
      </c>
      <c r="C70" s="22"/>
      <c r="D70" s="22"/>
      <c r="E70" s="36"/>
      <c r="F70" s="41">
        <f ca="1">IF(OFFSET($L$14,COLUMN(J66)-COLUMN($L$14),ROW(J66)-ROW($L$14))="","",OFFSET($L$14,COLUMN(J66)-COLUMN($L$14),ROW(J66)-ROW($L$14)))</f>
      </c>
      <c r="G70" s="42"/>
      <c r="H70" s="42"/>
      <c r="I70" s="36"/>
      <c r="J70" s="41">
        <f ca="1">IF(OFFSET($P$18,COLUMN(N66)-COLUMN($P$18),ROW(N66)-ROW($P$18))="","",OFFSET($P$18,COLUMN(N66)-COLUMN($P$18),ROW(N66)-ROW($P$18)))</f>
      </c>
      <c r="K70" s="42"/>
      <c r="L70" s="42"/>
      <c r="M70" s="36"/>
      <c r="N70" s="63">
        <f ca="1">IF(OFFSET($T$22,COLUMN(R66)-COLUMN($T$22),ROW(R66)-ROW($T$22))="","",OFFSET($T$22,COLUMN(R66)-COLUMN($T$22),ROW(R66)-ROW($T$22)))</f>
      </c>
      <c r="O70" s="64"/>
      <c r="P70" s="64"/>
      <c r="Q70" s="36"/>
      <c r="R70" s="41">
        <f ca="1">IF(OFFSET($X$26,COLUMN(V66)-COLUMN($X$26),ROW(V66)-ROW($X$26))="","",OFFSET($X$26,COLUMN(V66)-COLUMN($X$26),ROW(V66)-ROW($X$26)))</f>
      </c>
      <c r="S70" s="42"/>
      <c r="T70" s="42"/>
      <c r="U70" s="36"/>
      <c r="V70" s="18"/>
      <c r="W70" s="19"/>
      <c r="X70" s="19"/>
      <c r="Y70" s="20"/>
      <c r="Z70" s="21"/>
      <c r="AA70" s="22"/>
      <c r="AB70" s="22"/>
      <c r="AC70" s="36"/>
      <c r="AD70" s="21"/>
      <c r="AE70" s="22"/>
      <c r="AF70" s="22"/>
      <c r="AG70" s="36"/>
      <c r="AH70" s="21"/>
      <c r="AI70" s="22"/>
      <c r="AJ70" s="22"/>
      <c r="AK70" s="36"/>
      <c r="AL70" s="82"/>
      <c r="AM70" s="83"/>
      <c r="AN70" s="83"/>
      <c r="AO70" s="83"/>
      <c r="AP70" s="102"/>
      <c r="AQ70" s="103"/>
      <c r="AR70" s="104"/>
      <c r="AS70" s="83"/>
      <c r="AT70" s="105"/>
      <c r="AW70" s="53"/>
      <c r="AX70" s="21">
        <f ca="1">IF(OFFSET($H$10,COLUMN(BB66)-COLUMN($H$10),ROW(BB66)-ROW($H$10))="","",OFFSET($H$10,COLUMN(BB66)-COLUMN($H$10),ROW(BB66)-ROW($H$10)))</f>
      </c>
      <c r="AY70" s="22"/>
      <c r="AZ70" s="22"/>
      <c r="BA70" s="36"/>
      <c r="BB70" s="41">
        <f ca="1">IF(OFFSET($L$14,COLUMN(BF66)-COLUMN($L$14),ROW(BF66)-ROW($L$14))="","",OFFSET($L$14,COLUMN(BF66)-COLUMN($L$14),ROW(BF66)-ROW($L$14)))</f>
      </c>
      <c r="BC70" s="42"/>
      <c r="BD70" s="42"/>
      <c r="BE70" s="36"/>
      <c r="BF70" s="41">
        <f ca="1">IF(OFFSET($P$18,COLUMN(BJ66)-COLUMN($P$18),ROW(BJ66)-ROW($P$18))="","",OFFSET($P$18,COLUMN(BJ66)-COLUMN($P$18),ROW(BJ66)-ROW($P$18)))</f>
      </c>
      <c r="BG70" s="42"/>
      <c r="BH70" s="42"/>
      <c r="BI70" s="36"/>
      <c r="BJ70" s="63">
        <f ca="1">IF(OFFSET($T$22,COLUMN(BN66)-COLUMN($T$22),ROW(BN66)-ROW($T$22))="","",OFFSET($T$22,COLUMN(BN66)-COLUMN($T$22),ROW(BN66)-ROW($T$22)))</f>
      </c>
      <c r="BK70" s="64"/>
      <c r="BL70" s="64"/>
      <c r="BM70" s="36"/>
      <c r="BN70" s="41">
        <f ca="1">IF(OFFSET($X$26,COLUMN(BR66)-COLUMN($X$26),ROW(BR66)-ROW($X$26))="","",OFFSET($X$26,COLUMN(BR66)-COLUMN($X$26),ROW(BR66)-ROW($X$26)))</f>
      </c>
      <c r="BO70" s="42"/>
      <c r="BP70" s="42"/>
      <c r="BQ70" s="36"/>
      <c r="BR70" s="18"/>
      <c r="BS70" s="19"/>
      <c r="BT70" s="19"/>
      <c r="BU70" s="20"/>
      <c r="BV70" s="21"/>
      <c r="BW70" s="22"/>
      <c r="BX70" s="22"/>
      <c r="BY70" s="36"/>
      <c r="BZ70" s="21"/>
      <c r="CA70" s="22"/>
      <c r="CB70" s="22"/>
      <c r="CC70" s="36"/>
      <c r="CD70" s="21"/>
      <c r="CE70" s="22"/>
      <c r="CF70" s="22"/>
      <c r="CG70" s="36"/>
      <c r="CH70" s="82"/>
      <c r="CI70" s="83"/>
      <c r="CJ70" s="83"/>
      <c r="CK70" s="83"/>
      <c r="CL70" s="102"/>
      <c r="CM70" s="103"/>
      <c r="CN70" s="104"/>
      <c r="CO70" s="83"/>
      <c r="CP70" s="105"/>
    </row>
    <row r="71" spans="1:94" ht="13.5" customHeight="1">
      <c r="A71" s="38"/>
      <c r="B71" s="33">
        <f ca="1">IF(OFFSET($J$11,COLUMN($J$11)-COLUMN($J$11),ROW(H67)-ROW($J$11))="","",OFFSET($J$11,COLUMN($J$11)-COLUMN($J$11),ROW(H67)-ROW($J$11)))</f>
      </c>
      <c r="C71" s="16" t="s">
        <v>182</v>
      </c>
      <c r="D71" s="34">
        <f ca="1">IF(OFFSET($H$11,COLUMN(F67)-COLUMN($H$11),ROW(F67)-ROW($H$11))="","",OFFSET($H$11,COLUMN(F67)-COLUMN($H$11),ROW(F67)-ROW($H$11)))</f>
      </c>
      <c r="E71" s="37">
        <f>IF(B71="","",IF(B71&gt;D71,"○",IF(B71&gt;=D71,"△","●")))</f>
      </c>
      <c r="F71" s="45">
        <f ca="1">IF(OFFSET($N$15,COLUMN($N$15)-COLUMN($N$15),ROW(L67)-ROW($N$15))="","",OFFSET($N$15,COLUMN($N$15)-COLUMN($N$15),ROW(L67)-ROW($N$15)))</f>
      </c>
      <c r="G71" s="28" t="s">
        <v>182</v>
      </c>
      <c r="H71" s="46">
        <f ca="1">IF(OFFSET($L$15,COLUMN(J67)-COLUMN($L$15),ROW(J67)-ROW($L$15))="","",OFFSET($L$15,COLUMN(J67)-COLUMN($L$15),ROW(J67)-ROW($L$15)))</f>
      </c>
      <c r="I71" s="37">
        <f>IF(F71="","",IF(F71&gt;H71,"○",IF(F71&gt;=H71,"△","●")))</f>
      </c>
      <c r="J71" s="45">
        <f ca="1">IF(OFFSET($R$19,COLUMN(P67)-COLUMN($R$19),ROW(P67)-ROW($R$19))="","",OFFSET($R$19,COLUMN(P67)-COLUMN($R$19),ROW(P67)-ROW($R$19)))</f>
      </c>
      <c r="K71" s="28" t="s">
        <v>182</v>
      </c>
      <c r="L71" s="46">
        <f ca="1">IF(OFFSET($P$19,COLUMN(N67)-COLUMN($P$19),ROW(N67)-ROW($P$19))="","",OFFSET($P$19,COLUMN(N67)-COLUMN($P$19),ROW(N67)-ROW($P$19)))</f>
      </c>
      <c r="M71" s="37">
        <f>IF(J71="","",IF(J71&gt;L71,"○",IF(J71&gt;=L71,"△","●")))</f>
      </c>
      <c r="N71" s="45">
        <f ca="1">IF(OFFSET($V$23,COLUMN(T67)-COLUMN($V$23),ROW(T67)-ROW($V$23))="","",OFFSET($V$23,COLUMN(T67)-COLUMN($V$23),ROW(T67)-ROW($V$23)))</f>
      </c>
      <c r="O71" s="28" t="s">
        <v>182</v>
      </c>
      <c r="P71" s="46">
        <f ca="1">IF(OFFSET($T$23,COLUMN(R67)-COLUMN($T$23),ROW(R67)-ROW($T$23))="","",OFFSET($T$23,COLUMN(R67)-COLUMN($T$23),ROW(R67)-ROW($T$23)))</f>
      </c>
      <c r="Q71" s="37">
        <f>IF(N71="","",IF(N71&gt;P71,"○",IF(N71&gt;=P71,"△","●")))</f>
      </c>
      <c r="R71" s="45">
        <f ca="1">IF(OFFSET($Z$27,COLUMN(X67)-COLUMN($Z$27),ROW(X67)-ROW($Z$27))="","",OFFSET($Z$27,COLUMN(X67)-COLUMN($Z$27),ROW(X67)-ROW($Z$27)))</f>
      </c>
      <c r="S71" s="28" t="s">
        <v>182</v>
      </c>
      <c r="T71" s="46">
        <f ca="1">IF(OFFSET($T$23,COLUMN(V67)-COLUMN($T$23),ROW(V67)-ROW($T$23))="","",OFFSET($T$23,COLUMN(V67)-COLUMN($T$23),ROW(V67)-ROW($T$23)))</f>
      </c>
      <c r="U71" s="37">
        <f>IF(R71="","",IF(R71&gt;T71,"○",IF(R71&gt;=T71,"△","●")))</f>
      </c>
      <c r="V71" s="72"/>
      <c r="W71" s="12"/>
      <c r="X71" s="73"/>
      <c r="Y71" s="26">
        <f>IF(V71="","",IF(V71&gt;X71,"○",IF(V71&gt;=X71,"△","●")))</f>
      </c>
      <c r="Z71" s="27"/>
      <c r="AA71" s="28" t="s">
        <v>182</v>
      </c>
      <c r="AB71" s="29"/>
      <c r="AC71" s="37">
        <f>IF(Z71="","",IF(Z71&gt;AB71,"○",IF(Z71&gt;=AB71,"△","●")))</f>
      </c>
      <c r="AD71" s="27"/>
      <c r="AE71" s="28" t="s">
        <v>182</v>
      </c>
      <c r="AF71" s="29"/>
      <c r="AG71" s="37">
        <f>IF(AD71="","",IF(AD71&gt;AF71,"○",IF(AD71&gt;=AF71,"△","●")))</f>
      </c>
      <c r="AH71" s="27"/>
      <c r="AI71" s="28" t="s">
        <v>182</v>
      </c>
      <c r="AJ71" s="29"/>
      <c r="AK71" s="37">
        <f>IF(AH71="","",IF(AH71&gt;AJ71,"○",IF(AH71&gt;=AJ71,"△","●")))</f>
      </c>
      <c r="AL71" s="82"/>
      <c r="AM71" s="83"/>
      <c r="AN71" s="83"/>
      <c r="AO71" s="83"/>
      <c r="AP71" s="102"/>
      <c r="AQ71" s="103"/>
      <c r="AR71" s="104"/>
      <c r="AS71" s="83"/>
      <c r="AT71" s="105"/>
      <c r="AW71" s="53"/>
      <c r="AX71" s="33">
        <f ca="1">IF(OFFSET($J$11,COLUMN($J$11)-COLUMN($J$11),ROW(BD67)-ROW($J$11))="","",OFFSET($J$11,COLUMN($J$11)-COLUMN($J$11),ROW(BD67)-ROW($J$11)))</f>
      </c>
      <c r="AY71" s="16" t="s">
        <v>182</v>
      </c>
      <c r="AZ71" s="34">
        <f ca="1">IF(OFFSET($H$11,COLUMN(BB67)-COLUMN($H$11),ROW(BB67)-ROW($H$11))="","",OFFSET($H$11,COLUMN(BB67)-COLUMN($H$11),ROW(BB67)-ROW($H$11)))</f>
      </c>
      <c r="BA71" s="37">
        <f>IF(AX71="","",IF(AX71&gt;AZ71,"○",IF(AX71&gt;=AZ71,"△","●")))</f>
      </c>
      <c r="BB71" s="45">
        <f ca="1">IF(OFFSET($N$15,COLUMN($N$15)-COLUMN($N$15),ROW(BH67)-ROW($N$15))="","",OFFSET($N$15,COLUMN($N$15)-COLUMN($N$15),ROW(BH67)-ROW($N$15)))</f>
      </c>
      <c r="BC71" s="28" t="s">
        <v>182</v>
      </c>
      <c r="BD71" s="46">
        <f ca="1">IF(OFFSET($L$15,COLUMN(BF67)-COLUMN($L$15),ROW(BF67)-ROW($L$15))="","",OFFSET($L$15,COLUMN(BF67)-COLUMN($L$15),ROW(BF67)-ROW($L$15)))</f>
      </c>
      <c r="BE71" s="37">
        <f>IF(BB71="","",IF(BB71&gt;BD71,"○",IF(BB71&gt;=BD71,"△","●")))</f>
      </c>
      <c r="BF71" s="45">
        <f ca="1">IF(OFFSET($R$19,COLUMN(BL67)-COLUMN($R$19),ROW(BL67)-ROW($R$19))="","",OFFSET($R$19,COLUMN(BL67)-COLUMN($R$19),ROW(BL67)-ROW($R$19)))</f>
      </c>
      <c r="BG71" s="28" t="s">
        <v>182</v>
      </c>
      <c r="BH71" s="46">
        <f ca="1">IF(OFFSET($P$19,COLUMN(BJ67)-COLUMN($P$19),ROW(BJ67)-ROW($P$19))="","",OFFSET($P$19,COLUMN(BJ67)-COLUMN($P$19),ROW(BJ67)-ROW($P$19)))</f>
      </c>
      <c r="BI71" s="37">
        <f>IF(BF71="","",IF(BF71&gt;BH71,"○",IF(BF71&gt;=BH71,"△","●")))</f>
      </c>
      <c r="BJ71" s="45">
        <f ca="1">IF(OFFSET($V$23,COLUMN(BP67)-COLUMN($V$23),ROW(BP67)-ROW($V$23))="","",OFFSET($V$23,COLUMN(BP67)-COLUMN($V$23),ROW(BP67)-ROW($V$23)))</f>
      </c>
      <c r="BK71" s="28" t="s">
        <v>182</v>
      </c>
      <c r="BL71" s="46">
        <f ca="1">IF(OFFSET($T$23,COLUMN(BN67)-COLUMN($T$23),ROW(BN67)-ROW($T$23))="","",OFFSET($T$23,COLUMN(BN67)-COLUMN($T$23),ROW(BN67)-ROW($T$23)))</f>
      </c>
      <c r="BM71" s="37">
        <f>IF(BJ71="","",IF(BJ71&gt;BL71,"○",IF(BJ71&gt;=BL71,"△","●")))</f>
      </c>
      <c r="BN71" s="45">
        <f ca="1">IF(OFFSET($Z$27,COLUMN(BT67)-COLUMN($Z$27),ROW(BT67)-ROW($Z$27))="","",OFFSET($Z$27,COLUMN(BT67)-COLUMN($Z$27),ROW(BT67)-ROW($Z$27)))</f>
      </c>
      <c r="BO71" s="28" t="s">
        <v>182</v>
      </c>
      <c r="BP71" s="46">
        <f ca="1">IF(OFFSET($T$23,COLUMN(BR67)-COLUMN($T$23),ROW(BR67)-ROW($T$23))="","",OFFSET($T$23,COLUMN(BR67)-COLUMN($T$23),ROW(BR67)-ROW($T$23)))</f>
      </c>
      <c r="BQ71" s="37">
        <f>IF(BN71="","",IF(BN71&gt;BP71,"○",IF(BN71&gt;=BP71,"△","●")))</f>
      </c>
      <c r="BR71" s="72"/>
      <c r="BS71" s="12"/>
      <c r="BT71" s="73"/>
      <c r="BU71" s="26">
        <f>IF(BR71="","",IF(BR71&gt;BT71,"○",IF(BR71&gt;=BT71,"△","●")))</f>
      </c>
      <c r="BV71" s="27"/>
      <c r="BW71" s="28" t="s">
        <v>182</v>
      </c>
      <c r="BX71" s="29"/>
      <c r="BY71" s="37">
        <f>IF(BV71="","",IF(BV71&gt;BX71,"○",IF(BV71&gt;=BX71,"△","●")))</f>
      </c>
      <c r="BZ71" s="27"/>
      <c r="CA71" s="28" t="s">
        <v>182</v>
      </c>
      <c r="CB71" s="29"/>
      <c r="CC71" s="37">
        <f>IF(BZ71="","",IF(BZ71&gt;CB71,"○",IF(BZ71&gt;=CB71,"△","●")))</f>
      </c>
      <c r="CD71" s="27"/>
      <c r="CE71" s="28" t="s">
        <v>182</v>
      </c>
      <c r="CF71" s="29"/>
      <c r="CG71" s="37">
        <f>IF(CD71="","",IF(CD71&gt;CF71,"○",IF(CD71&gt;=CF71,"△","●")))</f>
      </c>
      <c r="CH71" s="82"/>
      <c r="CI71" s="83"/>
      <c r="CJ71" s="83"/>
      <c r="CK71" s="83"/>
      <c r="CL71" s="102"/>
      <c r="CM71" s="103"/>
      <c r="CN71" s="104"/>
      <c r="CO71" s="83"/>
      <c r="CP71" s="105"/>
    </row>
    <row r="72" spans="1:94" ht="13.5" customHeight="1">
      <c r="A72" s="38" t="str">
        <f>'リーグ組合せ'!D26</f>
        <v>安桜</v>
      </c>
      <c r="B72" s="30">
        <f ca="1">IF(OFFSET($H$8,COLUMN(F68)-COLUMN($H$8),ROW(F68)-ROW($H$8))="","",OFFSET($H$8,COLUMN(F68)-COLUMN($H$8),ROW(F68)-ROW($H$8)))</f>
      </c>
      <c r="C72" s="31"/>
      <c r="D72" s="31"/>
      <c r="E72" s="47"/>
      <c r="F72" s="39">
        <f ca="1">IF(OFFSET($L$12,COLUMN(J68)-COLUMN($L$12),ROW(J68)-ROW($L$12))="","",OFFSET($L$12,COLUMN(J68)-COLUMN($L$12),ROW(J68)-ROW($L$12)))</f>
      </c>
      <c r="G72" s="40"/>
      <c r="H72" s="40"/>
      <c r="I72" s="47"/>
      <c r="J72" s="39">
        <f ca="1">IF(OFFSET($P$16,COLUMN(N68)-COLUMN($P$16),ROW(N68)-ROW($P$16))="","",OFFSET($P$16,COLUMN(N68)-COLUMN($P$16),ROW(N68)-ROW($P$16)))</f>
      </c>
      <c r="K72" s="40"/>
      <c r="L72" s="40"/>
      <c r="M72" s="47"/>
      <c r="N72" s="30">
        <f ca="1">IF(OFFSET($T$20,COLUMN(R68)-COLUMN($T$20),ROW(R68)-ROW($T$20))="","",OFFSET($T$20,COLUMN(R68)-COLUMN($T$20),ROW(R68)-ROW($T$20)))</f>
      </c>
      <c r="O72" s="31"/>
      <c r="P72" s="31"/>
      <c r="Q72" s="47"/>
      <c r="R72" s="30">
        <f ca="1">IF(OFFSET($X$24,COLUMN(V68)-COLUMN($X$24),ROW(V68)-ROW($X$24))="","",OFFSET($X$24,COLUMN(V68)-COLUMN($X$24),ROW(V68)-ROW($X$24)))</f>
      </c>
      <c r="S72" s="31"/>
      <c r="T72" s="31"/>
      <c r="U72" s="47"/>
      <c r="V72" s="30">
        <f ca="1">IF(OFFSET($AB$28,COLUMN(Z68)-COLUMN($AB$28),ROW(Z68)-ROW($AB$28))="","",OFFSET($AB$28,COLUMN(Z68)-COLUMN($AB$28),ROW(Z68)-ROW($AB$28)))</f>
      </c>
      <c r="W72" s="31"/>
      <c r="X72" s="31"/>
      <c r="Y72" s="47"/>
      <c r="Z72" s="55"/>
      <c r="AA72" s="56"/>
      <c r="AB72" s="56"/>
      <c r="AC72" s="54"/>
      <c r="AD72" s="57"/>
      <c r="AE72" s="58"/>
      <c r="AF72" s="58"/>
      <c r="AG72" s="32"/>
      <c r="AH72" s="57"/>
      <c r="AI72" s="58"/>
      <c r="AJ72" s="58"/>
      <c r="AK72" s="32"/>
      <c r="AL72" s="82">
        <f>SUM(AM72:AO73)</f>
        <v>0</v>
      </c>
      <c r="AM72" s="83"/>
      <c r="AN72" s="83"/>
      <c r="AO72" s="83"/>
      <c r="AP72" s="102" t="e">
        <f>AH73+AH75+AD73+AD75+Z73+Z75+V75+V73+R75+R73+N75+N73+J75+J73+F75+F73+B75+B73</f>
        <v>#VALUE!</v>
      </c>
      <c r="AQ72" s="103" t="e">
        <f>AJ75+AJ73+AF75+AF73+AB75+AB73+X75+X73+T75+T73+P75+P73+L75+L73+H75+H73+D75+D73</f>
        <v>#VALUE!</v>
      </c>
      <c r="AR72" s="104" t="e">
        <f>AP72-AQ72</f>
        <v>#VALUE!</v>
      </c>
      <c r="AS72" s="83">
        <f>SUM(AM74:AO75)</f>
        <v>0</v>
      </c>
      <c r="AT72" s="105"/>
      <c r="AW72" s="53">
        <f>'リーグ組合せ'!D85</f>
        <v>0</v>
      </c>
      <c r="AX72" s="30">
        <f ca="1">IF(OFFSET($H$8,COLUMN(BB68)-COLUMN($H$8),ROW(BB68)-ROW($H$8))="","",OFFSET($H$8,COLUMN(BB68)-COLUMN($H$8),ROW(BB68)-ROW($H$8)))</f>
      </c>
      <c r="AY72" s="31"/>
      <c r="AZ72" s="31"/>
      <c r="BA72" s="47"/>
      <c r="BB72" s="39">
        <f ca="1">IF(OFFSET($L$12,COLUMN(BF68)-COLUMN($L$12),ROW(BF68)-ROW($L$12))="","",OFFSET($L$12,COLUMN(BF68)-COLUMN($L$12),ROW(BF68)-ROW($L$12)))</f>
      </c>
      <c r="BC72" s="40"/>
      <c r="BD72" s="40"/>
      <c r="BE72" s="47"/>
      <c r="BF72" s="39">
        <f ca="1">IF(OFFSET($P$16,COLUMN(BJ68)-COLUMN($P$16),ROW(BJ68)-ROW($P$16))="","",OFFSET($P$16,COLUMN(BJ68)-COLUMN($P$16),ROW(BJ68)-ROW($P$16)))</f>
      </c>
      <c r="BG72" s="40"/>
      <c r="BH72" s="40"/>
      <c r="BI72" s="47"/>
      <c r="BJ72" s="30">
        <f ca="1">IF(OFFSET($T$20,COLUMN(BN68)-COLUMN($T$20),ROW(BN68)-ROW($T$20))="","",OFFSET($T$20,COLUMN(BN68)-COLUMN($T$20),ROW(BN68)-ROW($T$20)))</f>
      </c>
      <c r="BK72" s="31"/>
      <c r="BL72" s="31"/>
      <c r="BM72" s="47"/>
      <c r="BN72" s="30">
        <f ca="1">IF(OFFSET($X$24,COLUMN(BR68)-COLUMN($X$24),ROW(BR68)-ROW($X$24))="","",OFFSET($X$24,COLUMN(BR68)-COLUMN($X$24),ROW(BR68)-ROW($X$24)))</f>
      </c>
      <c r="BO72" s="31"/>
      <c r="BP72" s="31"/>
      <c r="BQ72" s="47"/>
      <c r="BR72" s="30">
        <f ca="1">IF(OFFSET($AB$28,COLUMN(BV68)-COLUMN($AB$28),ROW(BV68)-ROW($AB$28))="","",OFFSET($AB$28,COLUMN(BV68)-COLUMN($AB$28),ROW(BV68)-ROW($AB$28)))</f>
      </c>
      <c r="BS72" s="31"/>
      <c r="BT72" s="31"/>
      <c r="BU72" s="47"/>
      <c r="BV72" s="55"/>
      <c r="BW72" s="56"/>
      <c r="BX72" s="56"/>
      <c r="BY72" s="54"/>
      <c r="BZ72" s="57"/>
      <c r="CA72" s="58"/>
      <c r="CB72" s="58"/>
      <c r="CC72" s="32"/>
      <c r="CD72" s="57"/>
      <c r="CE72" s="58"/>
      <c r="CF72" s="58"/>
      <c r="CG72" s="32"/>
      <c r="CH72" s="82">
        <f>SUM(CI72:CK73)</f>
        <v>0</v>
      </c>
      <c r="CI72" s="83"/>
      <c r="CJ72" s="83"/>
      <c r="CK72" s="83"/>
      <c r="CL72" s="102" t="e">
        <f>CD73+CD75+BZ73+BZ75+BV73+BV75+BR75+BR73+BN75+BN73+BJ75+BJ73+BF75+BF73+BB75+BB73+AX75+AX73</f>
        <v>#VALUE!</v>
      </c>
      <c r="CM72" s="103" t="e">
        <f>CF75+CF73+CB75+CB73+BX75+BX73+BT75+BT73+BP75+BP73+BL75+BL73+BH75+BH73+BD75+BD73+AZ75+AZ73</f>
        <v>#VALUE!</v>
      </c>
      <c r="CN72" s="104" t="e">
        <f>CL72-CM72</f>
        <v>#VALUE!</v>
      </c>
      <c r="CO72" s="83">
        <f>SUM(CI74:CK75)</f>
        <v>0</v>
      </c>
      <c r="CP72" s="105"/>
    </row>
    <row r="73" spans="1:94" ht="13.5" customHeight="1">
      <c r="A73" s="38"/>
      <c r="B73" s="33">
        <f ca="1">IF(OFFSET($J$9,COLUMN($J$9)-COLUMN($J$9),ROW(H69)-ROW($J$9))="","",OFFSET($J$9,COLUMN($J$9)-COLUMN($J$9),ROW(H69)-ROW($J$9)))</f>
      </c>
      <c r="C73" s="16" t="s">
        <v>182</v>
      </c>
      <c r="D73" s="34">
        <f ca="1">IF(OFFSET($H$9,COLUMN(F69)-COLUMN($H$9),ROW(F69)-ROW($H$9))="","",OFFSET($H$9,COLUMN(F69)-COLUMN($H$9),ROW(F69)-ROW($H$9)))</f>
      </c>
      <c r="E73" s="44">
        <f>IF(B73="","",IF(B73&gt;D73,"○",IF(B73&gt;=D73,"△","●")))</f>
      </c>
      <c r="F73" s="33">
        <f ca="1">IF(OFFSET($N$13,COLUMN($N$13)-COLUMN($N$13),ROW(L69)-ROW($N$13))="","",OFFSET($N$13,COLUMN($N$13)-COLUMN($N$13),ROW(L69)-ROW($N$13)))</f>
      </c>
      <c r="G73" s="16" t="s">
        <v>182</v>
      </c>
      <c r="H73" s="34">
        <f ca="1">IF(OFFSET($L$13,COLUMN(J69)-COLUMN($L$13),ROW(J69)-ROW($L$13))="","",OFFSET($L$13,COLUMN(J69)-COLUMN($L$13),ROW(J69)-ROW($L$13)))</f>
      </c>
      <c r="I73" s="44">
        <f>IF(F73="","",IF(F73&gt;H73,"○",IF(F73&gt;=H73,"△","●")))</f>
      </c>
      <c r="J73" s="33">
        <f ca="1">IF(OFFSET($R$17,COLUMN(P69)-COLUMN($R$17),ROW(P69)-ROW($R$17))="","",OFFSET($R$17,COLUMN(P69)-COLUMN($R$17),ROW(P69)-ROW($R$17)))</f>
      </c>
      <c r="K73" s="16" t="s">
        <v>182</v>
      </c>
      <c r="L73" s="34">
        <f ca="1">IF(OFFSET($P$17,COLUMN(N69)-COLUMN($P$17),ROW(N69)-ROW($P$17))="","",OFFSET($P$17,COLUMN(N69)-COLUMN($P$17),ROW(N69)-ROW($P$17)))</f>
      </c>
      <c r="M73" s="44">
        <f>IF(J73="","",IF(J73&gt;L73,"○",IF(J73&gt;=L73,"△","●")))</f>
      </c>
      <c r="N73" s="33">
        <f ca="1">IF(OFFSET($V$21,COLUMN(T69)-COLUMN($V$21),ROW(T69)-ROW($V$21))="","",OFFSET($V$21,COLUMN(T69)-COLUMN($V$21),ROW(T69)-ROW($V$21)))</f>
      </c>
      <c r="O73" s="16" t="s">
        <v>182</v>
      </c>
      <c r="P73" s="34">
        <f ca="1">IF(OFFSET($T$21,COLUMN(R69)-COLUMN($T$21),ROW(R69)-ROW($T$21))="","",OFFSET($T$21,COLUMN(R69)-COLUMN($T$21),ROW(R69)-ROW($T$21)))</f>
      </c>
      <c r="Q73" s="44">
        <f>IF(N73="","",IF(N73&gt;P73,"○",IF(N73&gt;=P73,"△","●")))</f>
      </c>
      <c r="R73" s="33">
        <f ca="1">IF(OFFSET($Z$25,COLUMN(X69)-COLUMN($Z$25),ROW(X69)-ROW($Z$25))="","",OFFSET($Z$25,COLUMN(X69)-COLUMN($Z$25),ROW(X69)-ROW($Z$25)))</f>
      </c>
      <c r="S73" s="16" t="s">
        <v>182</v>
      </c>
      <c r="T73" s="34">
        <f ca="1">IF(OFFSET($X$25,COLUMN(V69)-COLUMN($X$25),ROW(V69)-ROW($X$25))="","",OFFSET($X$25,COLUMN(V69)-COLUMN($X$25),ROW(V69)-ROW($X$25)))</f>
      </c>
      <c r="U73" s="44">
        <f>IF(R73="","",IF(R73&gt;T73,"○",IF(R73&gt;=T73,"△","●")))</f>
      </c>
      <c r="V73" s="33">
        <f ca="1">IF(OFFSET($AD$29,COLUMN(AB69)-COLUMN($AD$29),ROW(AB69)-ROW($AD$29))="","",OFFSET($AD$29,COLUMN(AB69)-COLUMN($AD$29),ROW(AB69)-ROW($AD$29)))</f>
      </c>
      <c r="W73" s="16" t="s">
        <v>182</v>
      </c>
      <c r="X73" s="34">
        <f ca="1">IF(OFFSET($AB$29,COLUMN(Z69)-COLUMN($AB$29),ROW(Z69)-ROW($AB$29))="","",OFFSET($AB$29,COLUMN(Z69)-COLUMN($AB$29),ROW(Z69)-ROW($AB$29)))</f>
      </c>
      <c r="Y73" s="44">
        <f>IF(V73="","",IF(V73&gt;X73,"○",IF(V73&gt;=X73,"△","●")))</f>
      </c>
      <c r="Z73" s="66"/>
      <c r="AA73" s="67"/>
      <c r="AB73" s="68"/>
      <c r="AC73" s="14">
        <f>IF(Z73="","",IF(Z73&gt;AB73,"○",IF(Z73&gt;=AB73,"△","●")))</f>
      </c>
      <c r="AD73" s="15"/>
      <c r="AE73" s="16" t="s">
        <v>182</v>
      </c>
      <c r="AF73" s="17"/>
      <c r="AG73" s="44">
        <f>IF(AD73="","",IF(AD73&gt;AF73,"○",IF(AD73&gt;=AF73,"△","●")))</f>
      </c>
      <c r="AH73" s="15"/>
      <c r="AI73" s="16" t="s">
        <v>182</v>
      </c>
      <c r="AJ73" s="17"/>
      <c r="AK73" s="44">
        <f>IF(AH73="","",IF(AH73&gt;AJ73,"○",IF(AH73&gt;=AJ73,"△","●")))</f>
      </c>
      <c r="AL73" s="82"/>
      <c r="AM73" s="83"/>
      <c r="AN73" s="83"/>
      <c r="AO73" s="83"/>
      <c r="AP73" s="102"/>
      <c r="AQ73" s="103"/>
      <c r="AR73" s="104"/>
      <c r="AS73" s="83"/>
      <c r="AT73" s="105"/>
      <c r="AW73" s="53"/>
      <c r="AX73" s="33">
        <f ca="1">IF(OFFSET($J$9,COLUMN($J$9)-COLUMN($J$9),ROW(BD69)-ROW($J$9))="","",OFFSET($J$9,COLUMN($J$9)-COLUMN($J$9),ROW(BD69)-ROW($J$9)))</f>
      </c>
      <c r="AY73" s="16" t="s">
        <v>182</v>
      </c>
      <c r="AZ73" s="34">
        <f ca="1">IF(OFFSET($H$9,COLUMN(BB69)-COLUMN($H$9),ROW(BB69)-ROW($H$9))="","",OFFSET($H$9,COLUMN(BB69)-COLUMN($H$9),ROW(BB69)-ROW($H$9)))</f>
      </c>
      <c r="BA73" s="44">
        <f>IF(AX73="","",IF(AX73&gt;AZ73,"○",IF(AX73&gt;=AZ73,"△","●")))</f>
      </c>
      <c r="BB73" s="33">
        <f ca="1">IF(OFFSET($N$13,COLUMN($N$13)-COLUMN($N$13),ROW(BH69)-ROW($N$13))="","",OFFSET($N$13,COLUMN($N$13)-COLUMN($N$13),ROW(BH69)-ROW($N$13)))</f>
      </c>
      <c r="BC73" s="16" t="s">
        <v>182</v>
      </c>
      <c r="BD73" s="34">
        <f ca="1">IF(OFFSET($L$13,COLUMN(BF69)-COLUMN($L$13),ROW(BF69)-ROW($L$13))="","",OFFSET($L$13,COLUMN(BF69)-COLUMN($L$13),ROW(BF69)-ROW($L$13)))</f>
      </c>
      <c r="BE73" s="44">
        <f>IF(BB73="","",IF(BB73&gt;BD73,"○",IF(BB73&gt;=BD73,"△","●")))</f>
      </c>
      <c r="BF73" s="33">
        <f ca="1">IF(OFFSET($R$17,COLUMN(BL69)-COLUMN($R$17),ROW(BL69)-ROW($R$17))="","",OFFSET($R$17,COLUMN(BL69)-COLUMN($R$17),ROW(BL69)-ROW($R$17)))</f>
      </c>
      <c r="BG73" s="16" t="s">
        <v>182</v>
      </c>
      <c r="BH73" s="34">
        <f ca="1">IF(OFFSET($P$17,COLUMN(BJ69)-COLUMN($P$17),ROW(BJ69)-ROW($P$17))="","",OFFSET($P$17,COLUMN(BJ69)-COLUMN($P$17),ROW(BJ69)-ROW($P$17)))</f>
      </c>
      <c r="BI73" s="44">
        <f>IF(BF73="","",IF(BF73&gt;BH73,"○",IF(BF73&gt;=BH73,"△","●")))</f>
      </c>
      <c r="BJ73" s="33">
        <f ca="1">IF(OFFSET($V$21,COLUMN(BP69)-COLUMN($V$21),ROW(BP69)-ROW($V$21))="","",OFFSET($V$21,COLUMN(BP69)-COLUMN($V$21),ROW(BP69)-ROW($V$21)))</f>
      </c>
      <c r="BK73" s="16" t="s">
        <v>182</v>
      </c>
      <c r="BL73" s="34">
        <f ca="1">IF(OFFSET($T$21,COLUMN(BN69)-COLUMN($T$21),ROW(BN69)-ROW($T$21))="","",OFFSET($T$21,COLUMN(BN69)-COLUMN($T$21),ROW(BN69)-ROW($T$21)))</f>
      </c>
      <c r="BM73" s="44">
        <f>IF(BJ73="","",IF(BJ73&gt;BL73,"○",IF(BJ73&gt;=BL73,"△","●")))</f>
      </c>
      <c r="BN73" s="33">
        <f ca="1">IF(OFFSET($Z$25,COLUMN(BT69)-COLUMN($Z$25),ROW(BT69)-ROW($Z$25))="","",OFFSET($Z$25,COLUMN(BT69)-COLUMN($Z$25),ROW(BT69)-ROW($Z$25)))</f>
      </c>
      <c r="BO73" s="16" t="s">
        <v>182</v>
      </c>
      <c r="BP73" s="34">
        <f ca="1">IF(OFFSET($X$25,COLUMN(BR69)-COLUMN($X$25),ROW(BR69)-ROW($X$25))="","",OFFSET($X$25,COLUMN(BR69)-COLUMN($X$25),ROW(BR69)-ROW($X$25)))</f>
      </c>
      <c r="BQ73" s="44">
        <f>IF(BN73="","",IF(BN73&gt;BP73,"○",IF(BN73&gt;=BP73,"△","●")))</f>
      </c>
      <c r="BR73" s="33">
        <f ca="1">IF(OFFSET($AD$29,COLUMN(BX69)-COLUMN($AD$29),ROW(BX69)-ROW($AD$29))="","",OFFSET($AD$29,COLUMN(BX69)-COLUMN($AD$29),ROW(BX69)-ROW($AD$29)))</f>
      </c>
      <c r="BS73" s="16" t="s">
        <v>182</v>
      </c>
      <c r="BT73" s="34">
        <f ca="1">IF(OFFSET($AB$29,COLUMN(BV69)-COLUMN($AB$29),ROW(BV69)-ROW($AB$29))="","",OFFSET($AB$29,COLUMN(BV69)-COLUMN($AB$29),ROW(BV69)-ROW($AB$29)))</f>
      </c>
      <c r="BU73" s="44">
        <f>IF(BR73="","",IF(BR73&gt;BT73,"○",IF(BR73&gt;=BT73,"△","●")))</f>
      </c>
      <c r="BV73" s="66"/>
      <c r="BW73" s="67"/>
      <c r="BX73" s="68"/>
      <c r="BY73" s="14">
        <f>IF(BV73="","",IF(BV73&gt;BX73,"○",IF(BV73&gt;=BX73,"△","●")))</f>
      </c>
      <c r="BZ73" s="15"/>
      <c r="CA73" s="16" t="s">
        <v>182</v>
      </c>
      <c r="CB73" s="17"/>
      <c r="CC73" s="44">
        <f>IF(BZ73="","",IF(BZ73&gt;CB73,"○",IF(BZ73&gt;=CB73,"△","●")))</f>
      </c>
      <c r="CD73" s="15"/>
      <c r="CE73" s="16" t="s">
        <v>182</v>
      </c>
      <c r="CF73" s="17"/>
      <c r="CG73" s="44">
        <f>IF(CD73="","",IF(CD73&gt;CF73,"○",IF(CD73&gt;=CF73,"△","●")))</f>
      </c>
      <c r="CH73" s="82"/>
      <c r="CI73" s="83"/>
      <c r="CJ73" s="83"/>
      <c r="CK73" s="83"/>
      <c r="CL73" s="102"/>
      <c r="CM73" s="103"/>
      <c r="CN73" s="104"/>
      <c r="CO73" s="83"/>
      <c r="CP73" s="105"/>
    </row>
    <row r="74" spans="1:94" ht="13.5" customHeight="1">
      <c r="A74" s="38"/>
      <c r="B74" s="21">
        <f ca="1">IF(OFFSET($H$10,COLUMN(F70)-COLUMN($H$10),ROW(F70)-ROW($H$10))="","",OFFSET($H$10,COLUMN(F70)-COLUMN($H$10),ROW(F70)-ROW($H$10)))</f>
      </c>
      <c r="C74" s="22"/>
      <c r="D74" s="22"/>
      <c r="E74" s="36"/>
      <c r="F74" s="41">
        <f ca="1">IF(OFFSET($L$14,COLUMN(J70)-COLUMN($L$14),ROW(J70)-ROW($L$14))="","",OFFSET($L$14,COLUMN(J70)-COLUMN($L$14),ROW(J70)-ROW($L$14)))</f>
      </c>
      <c r="G74" s="42"/>
      <c r="H74" s="42"/>
      <c r="I74" s="36"/>
      <c r="J74" s="41">
        <f ca="1">IF(OFFSET($P$18,COLUMN(N70)-COLUMN($P$18),ROW(N70)-ROW($P$18))="","",OFFSET($P$18,COLUMN(N70)-COLUMN($P$18),ROW(N70)-ROW($P$18)))</f>
      </c>
      <c r="K74" s="42"/>
      <c r="L74" s="42"/>
      <c r="M74" s="36"/>
      <c r="N74" s="63">
        <f ca="1">IF(OFFSET($T$22,COLUMN(R70)-COLUMN($T$22),ROW(R70)-ROW($T$22))="","",OFFSET($T$22,COLUMN(R70)-COLUMN($T$22),ROW(R70)-ROW($T$22)))</f>
      </c>
      <c r="O74" s="64"/>
      <c r="P74" s="64"/>
      <c r="Q74" s="36"/>
      <c r="R74" s="41">
        <f ca="1">IF(OFFSET($X$26,COLUMN(V70)-COLUMN($X$26),ROW(V70)-ROW($X$26))="","",OFFSET($X$26,COLUMN(V70)-COLUMN($X$26),ROW(V70)-ROW($X$26)))</f>
      </c>
      <c r="S74" s="42"/>
      <c r="T74" s="42"/>
      <c r="U74" s="36"/>
      <c r="V74" s="41">
        <f ca="1">IF(OFFSET($AB$30,COLUMN(Z70)-COLUMN($AB$30),ROW(Z70)-ROW($AB$30))="","",OFFSET($AB$30,COLUMN(Z70)-COLUMN($AB$30),ROW(Z70)-ROW($AB$30)))</f>
      </c>
      <c r="W74" s="42"/>
      <c r="X74" s="42"/>
      <c r="Y74" s="36"/>
      <c r="Z74" s="6"/>
      <c r="AA74" s="7"/>
      <c r="AB74" s="7"/>
      <c r="AC74" s="20"/>
      <c r="AD74" s="21"/>
      <c r="AE74" s="22"/>
      <c r="AF74" s="22"/>
      <c r="AG74" s="36"/>
      <c r="AH74" s="21"/>
      <c r="AI74" s="22"/>
      <c r="AJ74" s="22"/>
      <c r="AK74" s="36"/>
      <c r="AL74" s="82"/>
      <c r="AM74" s="83"/>
      <c r="AN74" s="83"/>
      <c r="AO74" s="83"/>
      <c r="AP74" s="102"/>
      <c r="AQ74" s="103"/>
      <c r="AR74" s="104"/>
      <c r="AS74" s="83"/>
      <c r="AT74" s="105"/>
      <c r="AW74" s="53"/>
      <c r="AX74" s="21">
        <f ca="1">IF(OFFSET($H$10,COLUMN(BB70)-COLUMN($H$10),ROW(BB70)-ROW($H$10))="","",OFFSET($H$10,COLUMN(BB70)-COLUMN($H$10),ROW(BB70)-ROW($H$10)))</f>
      </c>
      <c r="AY74" s="22"/>
      <c r="AZ74" s="22"/>
      <c r="BA74" s="36"/>
      <c r="BB74" s="41">
        <f ca="1">IF(OFFSET($L$14,COLUMN(BF70)-COLUMN($L$14),ROW(BF70)-ROW($L$14))="","",OFFSET($L$14,COLUMN(BF70)-COLUMN($L$14),ROW(BF70)-ROW($L$14)))</f>
      </c>
      <c r="BC74" s="42"/>
      <c r="BD74" s="42"/>
      <c r="BE74" s="36"/>
      <c r="BF74" s="41">
        <f ca="1">IF(OFFSET($P$18,COLUMN(BJ70)-COLUMN($P$18),ROW(BJ70)-ROW($P$18))="","",OFFSET($P$18,COLUMN(BJ70)-COLUMN($P$18),ROW(BJ70)-ROW($P$18)))</f>
      </c>
      <c r="BG74" s="42"/>
      <c r="BH74" s="42"/>
      <c r="BI74" s="36"/>
      <c r="BJ74" s="63">
        <f ca="1">IF(OFFSET($T$22,COLUMN(BN70)-COLUMN($T$22),ROW(BN70)-ROW($T$22))="","",OFFSET($T$22,COLUMN(BN70)-COLUMN($T$22),ROW(BN70)-ROW($T$22)))</f>
      </c>
      <c r="BK74" s="64"/>
      <c r="BL74" s="64"/>
      <c r="BM74" s="36"/>
      <c r="BN74" s="41">
        <f ca="1">IF(OFFSET($X$26,COLUMN(BR70)-COLUMN($X$26),ROW(BR70)-ROW($X$26))="","",OFFSET($X$26,COLUMN(BR70)-COLUMN($X$26),ROW(BR70)-ROW($X$26)))</f>
      </c>
      <c r="BO74" s="42"/>
      <c r="BP74" s="42"/>
      <c r="BQ74" s="36"/>
      <c r="BR74" s="41">
        <f ca="1">IF(OFFSET($AB$30,COLUMN(BV70)-COLUMN($AB$30),ROW(BV70)-ROW($AB$30))="","",OFFSET($AB$30,COLUMN(BV70)-COLUMN($AB$30),ROW(BV70)-ROW($AB$30)))</f>
      </c>
      <c r="BS74" s="42"/>
      <c r="BT74" s="42"/>
      <c r="BU74" s="36"/>
      <c r="BV74" s="6"/>
      <c r="BW74" s="7"/>
      <c r="BX74" s="7"/>
      <c r="BY74" s="20"/>
      <c r="BZ74" s="21"/>
      <c r="CA74" s="22"/>
      <c r="CB74" s="22"/>
      <c r="CC74" s="36"/>
      <c r="CD74" s="21"/>
      <c r="CE74" s="22"/>
      <c r="CF74" s="22"/>
      <c r="CG74" s="36"/>
      <c r="CH74" s="82"/>
      <c r="CI74" s="83"/>
      <c r="CJ74" s="83"/>
      <c r="CK74" s="83"/>
      <c r="CL74" s="102"/>
      <c r="CM74" s="103"/>
      <c r="CN74" s="104"/>
      <c r="CO74" s="83"/>
      <c r="CP74" s="105"/>
    </row>
    <row r="75" spans="1:94" ht="13.5" customHeight="1">
      <c r="A75" s="38"/>
      <c r="B75" s="33">
        <f ca="1">IF(OFFSET($J$11,COLUMN($J$11)-COLUMN($J$11),ROW(H71)-ROW($J$11))="","",OFFSET($J$11,COLUMN($J$11)-COLUMN($J$11),ROW(H71)-ROW($J$11)))</f>
      </c>
      <c r="C75" s="16" t="s">
        <v>182</v>
      </c>
      <c r="D75" s="34">
        <f ca="1">IF(OFFSET($H$11,COLUMN(F71)-COLUMN($H$11),ROW(F71)-ROW($H$11))="","",OFFSET($H$11,COLUMN(F71)-COLUMN($H$11),ROW(F71)-ROW($H$11)))</f>
      </c>
      <c r="E75" s="37">
        <f>IF(B75="","",IF(B75&gt;D75,"○",IF(B75&gt;=D75,"△","●")))</f>
      </c>
      <c r="F75" s="45">
        <f ca="1">IF(OFFSET($N$15,COLUMN($N$15)-COLUMN($N$15),ROW(L71)-ROW($N$15))="","",OFFSET($N$15,COLUMN($N$15)-COLUMN($N$15),ROW(L71)-ROW($N$15)))</f>
      </c>
      <c r="G75" s="28" t="s">
        <v>182</v>
      </c>
      <c r="H75" s="46">
        <f ca="1">IF(OFFSET($L$15,COLUMN(J71)-COLUMN($L$15),ROW(J71)-ROW($L$15))="","",OFFSET($L$15,COLUMN(J71)-COLUMN($L$15),ROW(J71)-ROW($L$15)))</f>
      </c>
      <c r="I75" s="37">
        <f>IF(F75="","",IF(F75&gt;H75,"○",IF(F75&gt;=H75,"△","●")))</f>
      </c>
      <c r="J75" s="45">
        <f ca="1">IF(OFFSET($R$19,COLUMN(P71)-COLUMN($R$19),ROW(P71)-ROW($R$19))="","",OFFSET($R$19,COLUMN(P71)-COLUMN($R$19),ROW(P71)-ROW($R$19)))</f>
      </c>
      <c r="K75" s="28" t="s">
        <v>182</v>
      </c>
      <c r="L75" s="46">
        <f ca="1">IF(OFFSET($P$19,COLUMN(N71)-COLUMN($P$19),ROW(N71)-ROW($P$19))="","",OFFSET($P$19,COLUMN(N71)-COLUMN($P$19),ROW(N71)-ROW($P$19)))</f>
      </c>
      <c r="M75" s="37">
        <f>IF(J75="","",IF(J75&gt;L75,"○",IF(J75&gt;=L75,"△","●")))</f>
      </c>
      <c r="N75" s="45">
        <f ca="1">IF(OFFSET($V$23,COLUMN(T71)-COLUMN($V$23),ROW(T71)-ROW($V$23))="","",OFFSET($V$23,COLUMN(T71)-COLUMN($V$23),ROW(T71)-ROW($V$23)))</f>
      </c>
      <c r="O75" s="28" t="s">
        <v>182</v>
      </c>
      <c r="P75" s="46">
        <f ca="1">IF(OFFSET($T$23,COLUMN(R71)-COLUMN($T$23),ROW(R71)-ROW($T$23))="","",OFFSET($T$23,COLUMN(R71)-COLUMN($T$23),ROW(R71)-ROW($T$23)))</f>
      </c>
      <c r="Q75" s="37">
        <f>IF(N75="","",IF(N75&gt;P75,"○",IF(N75&gt;=P75,"△","●")))</f>
      </c>
      <c r="R75" s="45">
        <f ca="1">IF(OFFSET($Z$27,COLUMN(X71)-COLUMN($Z$27),ROW(X71)-ROW($Z$27))="","",OFFSET($Z$27,COLUMN(X71)-COLUMN($Z$27),ROW(X71)-ROW($Z$27)))</f>
      </c>
      <c r="S75" s="28" t="s">
        <v>182</v>
      </c>
      <c r="T75" s="46">
        <f ca="1">IF(OFFSET($T$23,COLUMN(V71)-COLUMN($T$23),ROW(V71)-ROW($T$23))="","",OFFSET($T$23,COLUMN(V71)-COLUMN($T$23),ROW(V71)-ROW($T$23)))</f>
      </c>
      <c r="U75" s="37">
        <f>IF(R75="","",IF(R75&gt;T75,"○",IF(R75&gt;=T75,"△","●")))</f>
      </c>
      <c r="V75" s="45">
        <f ca="1">IF(OFFSET($AD$31,COLUMN(AB71)-COLUMN($AD$31),ROW(AB71)-ROW($AD$31))="","",OFFSET($AD$31,COLUMN(AB71)-COLUMN($AD$31),ROW(AB71)-ROW($AD$31)))</f>
      </c>
      <c r="W75" s="28" t="s">
        <v>182</v>
      </c>
      <c r="X75" s="46">
        <f ca="1">IF(OFFSET($T$23,COLUMN(Z71)-COLUMN($T$23),ROW(Z71)-ROW($T$23))="","",OFFSET($T$23,COLUMN(Z71)-COLUMN($T$23),ROW(Z71)-ROW($T$23)))</f>
      </c>
      <c r="Y75" s="37">
        <f>IF(V75="","",IF(V75&gt;X75,"○",IF(V75&gt;=X75,"△","●")))</f>
      </c>
      <c r="Z75" s="69"/>
      <c r="AA75" s="70"/>
      <c r="AB75" s="71"/>
      <c r="AC75" s="26">
        <f>IF(Z75="","",IF(Z75&gt;AB75,"○",IF(Z75&gt;=AB75,"△","●")))</f>
      </c>
      <c r="AD75" s="27"/>
      <c r="AE75" s="28" t="s">
        <v>182</v>
      </c>
      <c r="AF75" s="29"/>
      <c r="AG75" s="37">
        <f>IF(AD75="","",IF(AD75&gt;AF75,"○",IF(AD75&gt;=AF75,"△","●")))</f>
      </c>
      <c r="AH75" s="27"/>
      <c r="AI75" s="28" t="s">
        <v>182</v>
      </c>
      <c r="AJ75" s="29"/>
      <c r="AK75" s="37">
        <f>IF(AH75="","",IF(AH75&gt;AJ75,"○",IF(AH75&gt;=AJ75,"△","●")))</f>
      </c>
      <c r="AL75" s="82"/>
      <c r="AM75" s="83"/>
      <c r="AN75" s="83"/>
      <c r="AO75" s="83"/>
      <c r="AP75" s="102"/>
      <c r="AQ75" s="103"/>
      <c r="AR75" s="104"/>
      <c r="AS75" s="83"/>
      <c r="AT75" s="105"/>
      <c r="AW75" s="53"/>
      <c r="AX75" s="33">
        <f ca="1">IF(OFFSET($J$11,COLUMN($J$11)-COLUMN($J$11),ROW(BD71)-ROW($J$11))="","",OFFSET($J$11,COLUMN($J$11)-COLUMN($J$11),ROW(BD71)-ROW($J$11)))</f>
      </c>
      <c r="AY75" s="16" t="s">
        <v>182</v>
      </c>
      <c r="AZ75" s="34">
        <f ca="1">IF(OFFSET($H$11,COLUMN(BB71)-COLUMN($H$11),ROW(BB71)-ROW($H$11))="","",OFFSET($H$11,COLUMN(BB71)-COLUMN($H$11),ROW(BB71)-ROW($H$11)))</f>
      </c>
      <c r="BA75" s="37">
        <f>IF(AX75="","",IF(AX75&gt;AZ75,"○",IF(AX75&gt;=AZ75,"△","●")))</f>
      </c>
      <c r="BB75" s="45">
        <f ca="1">IF(OFFSET($N$15,COLUMN($N$15)-COLUMN($N$15),ROW(BH71)-ROW($N$15))="","",OFFSET($N$15,COLUMN($N$15)-COLUMN($N$15),ROW(BH71)-ROW($N$15)))</f>
      </c>
      <c r="BC75" s="28" t="s">
        <v>182</v>
      </c>
      <c r="BD75" s="46">
        <f ca="1">IF(OFFSET($L$15,COLUMN(BF71)-COLUMN($L$15),ROW(BF71)-ROW($L$15))="","",OFFSET($L$15,COLUMN(BF71)-COLUMN($L$15),ROW(BF71)-ROW($L$15)))</f>
      </c>
      <c r="BE75" s="37">
        <f>IF(BB75="","",IF(BB75&gt;BD75,"○",IF(BB75&gt;=BD75,"△","●")))</f>
      </c>
      <c r="BF75" s="45">
        <f ca="1">IF(OFFSET($R$19,COLUMN(BL71)-COLUMN($R$19),ROW(BL71)-ROW($R$19))="","",OFFSET($R$19,COLUMN(BL71)-COLUMN($R$19),ROW(BL71)-ROW($R$19)))</f>
      </c>
      <c r="BG75" s="28" t="s">
        <v>182</v>
      </c>
      <c r="BH75" s="46">
        <f ca="1">IF(OFFSET($P$19,COLUMN(BJ71)-COLUMN($P$19),ROW(BJ71)-ROW($P$19))="","",OFFSET($P$19,COLUMN(BJ71)-COLUMN($P$19),ROW(BJ71)-ROW($P$19)))</f>
      </c>
      <c r="BI75" s="37">
        <f>IF(BF75="","",IF(BF75&gt;BH75,"○",IF(BF75&gt;=BH75,"△","●")))</f>
      </c>
      <c r="BJ75" s="45">
        <f ca="1">IF(OFFSET($V$23,COLUMN(BP71)-COLUMN($V$23),ROW(BP71)-ROW($V$23))="","",OFFSET($V$23,COLUMN(BP71)-COLUMN($V$23),ROW(BP71)-ROW($V$23)))</f>
      </c>
      <c r="BK75" s="28" t="s">
        <v>182</v>
      </c>
      <c r="BL75" s="46">
        <f ca="1">IF(OFFSET($T$23,COLUMN(BN71)-COLUMN($T$23),ROW(BN71)-ROW($T$23))="","",OFFSET($T$23,COLUMN(BN71)-COLUMN($T$23),ROW(BN71)-ROW($T$23)))</f>
      </c>
      <c r="BM75" s="37">
        <f>IF(BJ75="","",IF(BJ75&gt;BL75,"○",IF(BJ75&gt;=BL75,"△","●")))</f>
      </c>
      <c r="BN75" s="45">
        <f ca="1">IF(OFFSET($Z$27,COLUMN(BT71)-COLUMN($Z$27),ROW(BT71)-ROW($Z$27))="","",OFFSET($Z$27,COLUMN(BT71)-COLUMN($Z$27),ROW(BT71)-ROW($Z$27)))</f>
      </c>
      <c r="BO75" s="28" t="s">
        <v>182</v>
      </c>
      <c r="BP75" s="46">
        <f ca="1">IF(OFFSET($T$23,COLUMN(BR71)-COLUMN($T$23),ROW(BR71)-ROW($T$23))="","",OFFSET($T$23,COLUMN(BR71)-COLUMN($T$23),ROW(BR71)-ROW($T$23)))</f>
      </c>
      <c r="BQ75" s="37">
        <f>IF(BN75="","",IF(BN75&gt;BP75,"○",IF(BN75&gt;=BP75,"△","●")))</f>
      </c>
      <c r="BR75" s="45">
        <f ca="1">IF(OFFSET($AD$31,COLUMN(BX71)-COLUMN($AD$31),ROW(BX71)-ROW($AD$31))="","",OFFSET($AD$31,COLUMN(BX71)-COLUMN($AD$31),ROW(BX71)-ROW($AD$31)))</f>
      </c>
      <c r="BS75" s="28" t="s">
        <v>182</v>
      </c>
      <c r="BT75" s="46">
        <f ca="1">IF(OFFSET($T$23,COLUMN(BV71)-COLUMN($T$23),ROW(BV71)-ROW($T$23))="","",OFFSET($T$23,COLUMN(BV71)-COLUMN($T$23),ROW(BV71)-ROW($T$23)))</f>
      </c>
      <c r="BU75" s="37">
        <f>IF(BR75="","",IF(BR75&gt;BT75,"○",IF(BR75&gt;=BT75,"△","●")))</f>
      </c>
      <c r="BV75" s="69"/>
      <c r="BW75" s="70"/>
      <c r="BX75" s="71"/>
      <c r="BY75" s="26">
        <f>IF(BV75="","",IF(BV75&gt;BX75,"○",IF(BV75&gt;=BX75,"△","●")))</f>
      </c>
      <c r="BZ75" s="27"/>
      <c r="CA75" s="28" t="s">
        <v>182</v>
      </c>
      <c r="CB75" s="29"/>
      <c r="CC75" s="37">
        <f>IF(BZ75="","",IF(BZ75&gt;CB75,"○",IF(BZ75&gt;=CB75,"△","●")))</f>
      </c>
      <c r="CD75" s="27"/>
      <c r="CE75" s="28" t="s">
        <v>182</v>
      </c>
      <c r="CF75" s="29"/>
      <c r="CG75" s="37">
        <f>IF(CD75="","",IF(CD75&gt;CF75,"○",IF(CD75&gt;=CF75,"△","●")))</f>
      </c>
      <c r="CH75" s="82"/>
      <c r="CI75" s="83"/>
      <c r="CJ75" s="83"/>
      <c r="CK75" s="83"/>
      <c r="CL75" s="102"/>
      <c r="CM75" s="103"/>
      <c r="CN75" s="104"/>
      <c r="CO75" s="83"/>
      <c r="CP75" s="105"/>
    </row>
    <row r="76" spans="1:94" ht="13.5" customHeight="1">
      <c r="A76" s="48" t="str">
        <f>'リーグ組合せ'!D27</f>
        <v>アンフィニ白</v>
      </c>
      <c r="B76" s="30">
        <f ca="1">IF(OFFSET($H$8,COLUMN(F72)-COLUMN($H$8),ROW(F72)-ROW($H$8))="","",OFFSET($H$8,COLUMN(F72)-COLUMN($H$8),ROW(F72)-ROW($H$8)))</f>
      </c>
      <c r="C76" s="31"/>
      <c r="D76" s="31"/>
      <c r="E76" s="47"/>
      <c r="F76" s="39">
        <f ca="1">IF(OFFSET($L$12,COLUMN(J72)-COLUMN($L$12),ROW(J72)-ROW($L$12))="","",OFFSET($L$12,COLUMN(J72)-COLUMN($L$12),ROW(J72)-ROW($L$12)))</f>
      </c>
      <c r="G76" s="40"/>
      <c r="H76" s="40"/>
      <c r="I76" s="47"/>
      <c r="J76" s="39">
        <f ca="1">IF(OFFSET($P$16,COLUMN(N72)-COLUMN($P$16),ROW(N72)-ROW($P$16))="","",OFFSET($P$16,COLUMN(N72)-COLUMN($P$16),ROW(N72)-ROW($P$16)))</f>
      </c>
      <c r="K76" s="40"/>
      <c r="L76" s="40"/>
      <c r="M76" s="47"/>
      <c r="N76" s="30">
        <f ca="1">IF(OFFSET($T$20,COLUMN(R72)-COLUMN($T$20),ROW(R72)-ROW($T$20))="","",OFFSET($T$20,COLUMN(R72)-COLUMN($T$20),ROW(R72)-ROW($T$20)))</f>
      </c>
      <c r="O76" s="31"/>
      <c r="P76" s="31"/>
      <c r="Q76" s="47"/>
      <c r="R76" s="30">
        <f ca="1">IF(OFFSET($X$24,COLUMN(V72)-COLUMN($X$24),ROW(V72)-ROW($X$24))="","",OFFSET($X$24,COLUMN(V72)-COLUMN($X$24),ROW(V72)-ROW($X$24)))</f>
      </c>
      <c r="S76" s="31"/>
      <c r="T76" s="31"/>
      <c r="U76" s="47"/>
      <c r="V76" s="30">
        <f ca="1">IF(OFFSET($AB$28,COLUMN(Z72)-COLUMN($AB$28),ROW(Z72)-ROW($AB$28))="","",OFFSET($AB$28,COLUMN(Z72)-COLUMN($AB$28),ROW(Z72)-ROW($AB$28)))</f>
      </c>
      <c r="W76" s="31"/>
      <c r="X76" s="31"/>
      <c r="Y76" s="47"/>
      <c r="Z76" s="30">
        <f ca="1">IF(OFFSET($AF$32,COLUMN(AD72)-COLUMN($AF$32),ROW(AD72)-ROW($AF$32))="","",OFFSET($AF$32,COLUMN(AD72)-COLUMN($AF$32),ROW(AD72)-ROW($AF$32)))</f>
      </c>
      <c r="AA76" s="31"/>
      <c r="AB76" s="31"/>
      <c r="AC76" s="47"/>
      <c r="AD76" s="55"/>
      <c r="AE76" s="56"/>
      <c r="AF76" s="56"/>
      <c r="AG76" s="54"/>
      <c r="AH76" s="57"/>
      <c r="AI76" s="58"/>
      <c r="AJ76" s="58"/>
      <c r="AK76" s="32"/>
      <c r="AL76" s="82">
        <f>SUM(AM76:AO77)</f>
        <v>0</v>
      </c>
      <c r="AM76" s="83"/>
      <c r="AN76" s="83"/>
      <c r="AO76" s="83"/>
      <c r="AP76" s="102" t="e">
        <f>AH77+AH79+AD77+AD79+Z77+Z79+V79+V77+R79+R77+N79+N77+J79+J77+F79+F77+B79+B77</f>
        <v>#VALUE!</v>
      </c>
      <c r="AQ76" s="103" t="e">
        <f>AJ79+AJ77+AF79+AF77+AB79+AB77+X79+X77+T79+T77+P79+P77+L79+L77+H79+H77+D79+D77</f>
        <v>#VALUE!</v>
      </c>
      <c r="AR76" s="104" t="e">
        <f>AP76-AQ76</f>
        <v>#VALUE!</v>
      </c>
      <c r="AS76" s="83">
        <f>SUM(AM78:AO79)</f>
        <v>0</v>
      </c>
      <c r="AT76" s="105"/>
      <c r="AW76" s="53">
        <f>'リーグ組合せ'!D89</f>
        <v>0</v>
      </c>
      <c r="AX76" s="30">
        <f ca="1">IF(OFFSET($H$8,COLUMN(BB72)-COLUMN($H$8),ROW(BB72)-ROW($H$8))="","",OFFSET($H$8,COLUMN(BB72)-COLUMN($H$8),ROW(BB72)-ROW($H$8)))</f>
      </c>
      <c r="AY76" s="31"/>
      <c r="AZ76" s="31"/>
      <c r="BA76" s="47"/>
      <c r="BB76" s="39">
        <f ca="1">IF(OFFSET($L$12,COLUMN(BF72)-COLUMN($L$12),ROW(BF72)-ROW($L$12))="","",OFFSET($L$12,COLUMN(BF72)-COLUMN($L$12),ROW(BF72)-ROW($L$12)))</f>
      </c>
      <c r="BC76" s="40"/>
      <c r="BD76" s="40"/>
      <c r="BE76" s="47"/>
      <c r="BF76" s="39">
        <f ca="1">IF(OFFSET($P$16,COLUMN(BJ72)-COLUMN($P$16),ROW(BJ72)-ROW($P$16))="","",OFFSET($P$16,COLUMN(BJ72)-COLUMN($P$16),ROW(BJ72)-ROW($P$16)))</f>
      </c>
      <c r="BG76" s="40"/>
      <c r="BH76" s="40"/>
      <c r="BI76" s="47"/>
      <c r="BJ76" s="30">
        <f ca="1">IF(OFFSET($T$20,COLUMN(BN72)-COLUMN($T$20),ROW(BN72)-ROW($T$20))="","",OFFSET($T$20,COLUMN(BN72)-COLUMN($T$20),ROW(BN72)-ROW($T$20)))</f>
      </c>
      <c r="BK76" s="31"/>
      <c r="BL76" s="31"/>
      <c r="BM76" s="47"/>
      <c r="BN76" s="30">
        <f ca="1">IF(OFFSET($X$24,COLUMN(BR72)-COLUMN($X$24),ROW(BR72)-ROW($X$24))="","",OFFSET($X$24,COLUMN(BR72)-COLUMN($X$24),ROW(BR72)-ROW($X$24)))</f>
      </c>
      <c r="BO76" s="31"/>
      <c r="BP76" s="31"/>
      <c r="BQ76" s="47"/>
      <c r="BR76" s="30">
        <f ca="1">IF(OFFSET($AB$28,COLUMN(BV72)-COLUMN($AB$28),ROW(BV72)-ROW($AB$28))="","",OFFSET($AB$28,COLUMN(BV72)-COLUMN($AB$28),ROW(BV72)-ROW($AB$28)))</f>
      </c>
      <c r="BS76" s="31"/>
      <c r="BT76" s="31"/>
      <c r="BU76" s="47"/>
      <c r="BV76" s="30">
        <f ca="1">IF(OFFSET($AF$32,COLUMN(BZ72)-COLUMN($AF$32),ROW(BZ72)-ROW($AF$32))="","",OFFSET($AF$32,COLUMN(BZ72)-COLUMN($AF$32),ROW(BZ72)-ROW($AF$32)))</f>
      </c>
      <c r="BW76" s="31"/>
      <c r="BX76" s="31"/>
      <c r="BY76" s="47"/>
      <c r="BZ76" s="55"/>
      <c r="CA76" s="56"/>
      <c r="CB76" s="56"/>
      <c r="CC76" s="54"/>
      <c r="CD76" s="57"/>
      <c r="CE76" s="58"/>
      <c r="CF76" s="58"/>
      <c r="CG76" s="32"/>
      <c r="CH76" s="82">
        <f>SUM(CI76:CK77)</f>
        <v>0</v>
      </c>
      <c r="CI76" s="83"/>
      <c r="CJ76" s="83"/>
      <c r="CK76" s="83"/>
      <c r="CL76" s="102" t="e">
        <f>CD77+CD79+BZ77+BZ79+BV77+BV79+BR79+BR77+BN79+BN77+BJ79+BJ77+BF79+BF77+BB79+BB77+AX79+AX77</f>
        <v>#VALUE!</v>
      </c>
      <c r="CM76" s="103" t="e">
        <f>CF79+CF77+CB79+CB77+BX79+BX77+BT79+BT77+BP79+BP77+BL79+BL77+BH79+BH77+BD79+BD77+AZ79+AZ77</f>
        <v>#VALUE!</v>
      </c>
      <c r="CN76" s="104" t="e">
        <f>CL76-CM76</f>
        <v>#VALUE!</v>
      </c>
      <c r="CO76" s="83">
        <f>SUM(CI78:CK79)</f>
        <v>0</v>
      </c>
      <c r="CP76" s="105"/>
    </row>
    <row r="77" spans="1:94" ht="13.5" customHeight="1">
      <c r="A77" s="48"/>
      <c r="B77" s="33">
        <f ca="1">IF(OFFSET($J$9,COLUMN($J$9)-COLUMN($J$9),ROW(H73)-ROW($J$9))="","",OFFSET($J$9,COLUMN($J$9)-COLUMN($J$9),ROW(H73)-ROW($J$9)))</f>
      </c>
      <c r="C77" s="16" t="s">
        <v>182</v>
      </c>
      <c r="D77" s="34">
        <f ca="1">IF(OFFSET($H$9,COLUMN(F73)-COLUMN($H$9),ROW(F73)-ROW($H$9))="","",OFFSET($H$9,COLUMN(F73)-COLUMN($H$9),ROW(F73)-ROW($H$9)))</f>
      </c>
      <c r="E77" s="44">
        <f>IF(B77="","",IF(B77&gt;D77,"○",IF(B77&gt;=D77,"△","●")))</f>
      </c>
      <c r="F77" s="33">
        <f ca="1">IF(OFFSET($N$13,COLUMN($N$13)-COLUMN($N$13),ROW(L73)-ROW($N$13))="","",OFFSET($N$13,COLUMN($N$13)-COLUMN($N$13),ROW(L73)-ROW($N$13)))</f>
      </c>
      <c r="G77" s="16" t="s">
        <v>182</v>
      </c>
      <c r="H77" s="34">
        <f ca="1">IF(OFFSET($L$13,COLUMN(J73)-COLUMN($L$13),ROW(J73)-ROW($L$13))="","",OFFSET($L$13,COLUMN(J73)-COLUMN($L$13),ROW(J73)-ROW($L$13)))</f>
      </c>
      <c r="I77" s="44">
        <f>IF(F77="","",IF(F77&gt;H77,"○",IF(F77&gt;=H77,"△","●")))</f>
      </c>
      <c r="J77" s="33">
        <f ca="1">IF(OFFSET($R$17,COLUMN(P73)-COLUMN($R$17),ROW(P73)-ROW($R$17))="","",OFFSET($R$17,COLUMN(P73)-COLUMN($R$17),ROW(P73)-ROW($R$17)))</f>
      </c>
      <c r="K77" s="16" t="s">
        <v>182</v>
      </c>
      <c r="L77" s="34">
        <f ca="1">IF(OFFSET($P$17,COLUMN(N73)-COLUMN($P$17),ROW(N73)-ROW($P$17))="","",OFFSET($P$17,COLUMN(N73)-COLUMN($P$17),ROW(N73)-ROW($P$17)))</f>
      </c>
      <c r="M77" s="44">
        <f>IF(J77="","",IF(J77&gt;L77,"○",IF(J77&gt;=L77,"△","●")))</f>
      </c>
      <c r="N77" s="33">
        <f ca="1">IF(OFFSET($V$21,COLUMN(T73)-COLUMN($V$21),ROW(T73)-ROW($V$21))="","",OFFSET($V$21,COLUMN(T73)-COLUMN($V$21),ROW(T73)-ROW($V$21)))</f>
      </c>
      <c r="O77" s="16" t="s">
        <v>182</v>
      </c>
      <c r="P77" s="34">
        <f ca="1">IF(OFFSET($T$21,COLUMN(R73)-COLUMN($T$21),ROW(R73)-ROW($T$21))="","",OFFSET($T$21,COLUMN(R73)-COLUMN($T$21),ROW(R73)-ROW($T$21)))</f>
      </c>
      <c r="Q77" s="44">
        <f>IF(N77="","",IF(N77&gt;P77,"○",IF(N77&gt;=P77,"△","●")))</f>
      </c>
      <c r="R77" s="33">
        <f ca="1">IF(OFFSET($Z$25,COLUMN(X73)-COLUMN($Z$25),ROW(X73)-ROW($Z$25))="","",OFFSET($Z$25,COLUMN(X73)-COLUMN($Z$25),ROW(X73)-ROW($Z$25)))</f>
      </c>
      <c r="S77" s="16" t="s">
        <v>182</v>
      </c>
      <c r="T77" s="34">
        <f ca="1">IF(OFFSET($X$25,COLUMN(V73)-COLUMN($X$25),ROW(V73)-ROW($X$25))="","",OFFSET($X$25,COLUMN(V73)-COLUMN($X$25),ROW(V73)-ROW($X$25)))</f>
      </c>
      <c r="U77" s="44">
        <f>IF(R77="","",IF(R77&gt;T77,"○",IF(R77&gt;=T77,"△","●")))</f>
      </c>
      <c r="V77" s="33">
        <f ca="1">IF(OFFSET($AD$29,COLUMN(AB73)-COLUMN($AD$29),ROW(AB73)-ROW($AD$29))="","",OFFSET($AD$29,COLUMN(AB73)-COLUMN($AD$29),ROW(AB73)-ROW($AD$29)))</f>
      </c>
      <c r="W77" s="16" t="s">
        <v>182</v>
      </c>
      <c r="X77" s="34">
        <f ca="1">IF(OFFSET($AB$29,COLUMN(Z73)-COLUMN($AB$29),ROW(Z73)-ROW($AB$29))="","",OFFSET($AB$29,COLUMN(Z73)-COLUMN($AB$29),ROW(Z73)-ROW($AB$29)))</f>
      </c>
      <c r="Y77" s="44">
        <f>IF(V77="","",IF(V77&gt;X77,"○",IF(V77&gt;=X77,"△","●")))</f>
      </c>
      <c r="Z77" s="33">
        <f ca="1">IF(OFFSET($AH$33,COLUMN(AF73)-COLUMN($AH$33),ROW(AF73)-ROW($AH$33))="","",OFFSET($AH$33,COLUMN(AF73)-COLUMN($AH$33),ROW(AF73)-ROW($AH$33)))</f>
      </c>
      <c r="AA77" s="16" t="s">
        <v>182</v>
      </c>
      <c r="AB77" s="34">
        <f ca="1">IF(OFFSET($AF$33,COLUMN(AD73)-COLUMN($AF$33),ROW(AD73)-ROW($AF$33))="","",OFFSET($AF$33,COLUMN(AD73)-COLUMN($AF$33),ROW(AD73)-ROW($AF$33)))</f>
      </c>
      <c r="AC77" s="44">
        <f>IF(Z77="","",IF(Z77&gt;AB77,"○",IF(Z77&gt;=AB77,"△","●")))</f>
      </c>
      <c r="AD77" s="61"/>
      <c r="AE77" s="62"/>
      <c r="AF77" s="62"/>
      <c r="AG77" s="14">
        <f>IF(AD77="","",IF(AD77&gt;AF77,"○",IF(AD77&gt;=AF77,"△","●")))</f>
      </c>
      <c r="AH77" s="15"/>
      <c r="AI77" s="16" t="s">
        <v>182</v>
      </c>
      <c r="AJ77" s="17"/>
      <c r="AK77" s="44">
        <f>IF(AH77="","",IF(AH77&gt;AJ77,"○",IF(AH77&gt;=AJ77,"△","●")))</f>
      </c>
      <c r="AL77" s="82"/>
      <c r="AM77" s="83"/>
      <c r="AN77" s="83"/>
      <c r="AO77" s="83"/>
      <c r="AP77" s="102"/>
      <c r="AQ77" s="103"/>
      <c r="AR77" s="104"/>
      <c r="AS77" s="83"/>
      <c r="AT77" s="105"/>
      <c r="AW77" s="53"/>
      <c r="AX77" s="33">
        <f ca="1">IF(OFFSET($J$9,COLUMN($J$9)-COLUMN($J$9),ROW(BD73)-ROW($J$9))="","",OFFSET($J$9,COLUMN($J$9)-COLUMN($J$9),ROW(BD73)-ROW($J$9)))</f>
      </c>
      <c r="AY77" s="16" t="s">
        <v>182</v>
      </c>
      <c r="AZ77" s="34">
        <f ca="1">IF(OFFSET($H$9,COLUMN(BB73)-COLUMN($H$9),ROW(BB73)-ROW($H$9))="","",OFFSET($H$9,COLUMN(BB73)-COLUMN($H$9),ROW(BB73)-ROW($H$9)))</f>
      </c>
      <c r="BA77" s="44">
        <f>IF(AX77="","",IF(AX77&gt;AZ77,"○",IF(AX77&gt;=AZ77,"△","●")))</f>
      </c>
      <c r="BB77" s="33">
        <f ca="1">IF(OFFSET($N$13,COLUMN($N$13)-COLUMN($N$13),ROW(BH73)-ROW($N$13))="","",OFFSET($N$13,COLUMN($N$13)-COLUMN($N$13),ROW(BH73)-ROW($N$13)))</f>
      </c>
      <c r="BC77" s="16" t="s">
        <v>182</v>
      </c>
      <c r="BD77" s="34">
        <f ca="1">IF(OFFSET($L$13,COLUMN(BF73)-COLUMN($L$13),ROW(BF73)-ROW($L$13))="","",OFFSET($L$13,COLUMN(BF73)-COLUMN($L$13),ROW(BF73)-ROW($L$13)))</f>
      </c>
      <c r="BE77" s="44">
        <f>IF(BB77="","",IF(BB77&gt;BD77,"○",IF(BB77&gt;=BD77,"△","●")))</f>
      </c>
      <c r="BF77" s="33">
        <f ca="1">IF(OFFSET($R$17,COLUMN(BL73)-COLUMN($R$17),ROW(BL73)-ROW($R$17))="","",OFFSET($R$17,COLUMN(BL73)-COLUMN($R$17),ROW(BL73)-ROW($R$17)))</f>
      </c>
      <c r="BG77" s="16" t="s">
        <v>182</v>
      </c>
      <c r="BH77" s="34">
        <f ca="1">IF(OFFSET($P$17,COLUMN(BJ73)-COLUMN($P$17),ROW(BJ73)-ROW($P$17))="","",OFFSET($P$17,COLUMN(BJ73)-COLUMN($P$17),ROW(BJ73)-ROW($P$17)))</f>
      </c>
      <c r="BI77" s="44">
        <f>IF(BF77="","",IF(BF77&gt;BH77,"○",IF(BF77&gt;=BH77,"△","●")))</f>
      </c>
      <c r="BJ77" s="33">
        <f ca="1">IF(OFFSET($V$21,COLUMN(BP73)-COLUMN($V$21),ROW(BP73)-ROW($V$21))="","",OFFSET($V$21,COLUMN(BP73)-COLUMN($V$21),ROW(BP73)-ROW($V$21)))</f>
      </c>
      <c r="BK77" s="16" t="s">
        <v>182</v>
      </c>
      <c r="BL77" s="34">
        <f ca="1">IF(OFFSET($T$21,COLUMN(BN73)-COLUMN($T$21),ROW(BN73)-ROW($T$21))="","",OFFSET($T$21,COLUMN(BN73)-COLUMN($T$21),ROW(BN73)-ROW($T$21)))</f>
      </c>
      <c r="BM77" s="44">
        <f>IF(BJ77="","",IF(BJ77&gt;BL77,"○",IF(BJ77&gt;=BL77,"△","●")))</f>
      </c>
      <c r="BN77" s="33">
        <f ca="1">IF(OFFSET($Z$25,COLUMN(BT73)-COLUMN($Z$25),ROW(BT73)-ROW($Z$25))="","",OFFSET($Z$25,COLUMN(BT73)-COLUMN($Z$25),ROW(BT73)-ROW($Z$25)))</f>
      </c>
      <c r="BO77" s="16" t="s">
        <v>182</v>
      </c>
      <c r="BP77" s="34">
        <f ca="1">IF(OFFSET($X$25,COLUMN(BR73)-COLUMN($X$25),ROW(BR73)-ROW($X$25))="","",OFFSET($X$25,COLUMN(BR73)-COLUMN($X$25),ROW(BR73)-ROW($X$25)))</f>
      </c>
      <c r="BQ77" s="44">
        <f>IF(BN77="","",IF(BN77&gt;BP77,"○",IF(BN77&gt;=BP77,"△","●")))</f>
      </c>
      <c r="BR77" s="33">
        <f ca="1">IF(OFFSET($AD$29,COLUMN(BX73)-COLUMN($AD$29),ROW(BX73)-ROW($AD$29))="","",OFFSET($AD$29,COLUMN(BX73)-COLUMN($AD$29),ROW(BX73)-ROW($AD$29)))</f>
      </c>
      <c r="BS77" s="16" t="s">
        <v>182</v>
      </c>
      <c r="BT77" s="34">
        <f ca="1">IF(OFFSET($AB$29,COLUMN(BV73)-COLUMN($AB$29),ROW(BV73)-ROW($AB$29))="","",OFFSET($AB$29,COLUMN(BV73)-COLUMN($AB$29),ROW(BV73)-ROW($AB$29)))</f>
      </c>
      <c r="BU77" s="44">
        <f>IF(BR77="","",IF(BR77&gt;BT77,"○",IF(BR77&gt;=BT77,"△","●")))</f>
      </c>
      <c r="BV77" s="33">
        <f ca="1">IF(OFFSET($AH$33,COLUMN(CB73)-COLUMN($AH$33),ROW(CB73)-ROW($AH$33))="","",OFFSET($AH$33,COLUMN(CB73)-COLUMN($AH$33),ROW(CB73)-ROW($AH$33)))</f>
      </c>
      <c r="BW77" s="16" t="s">
        <v>182</v>
      </c>
      <c r="BX77" s="34">
        <f ca="1">IF(OFFSET($AF$33,COLUMN(BZ73)-COLUMN($AF$33),ROW(BZ73)-ROW($AF$33))="","",OFFSET($AF$33,COLUMN(BZ73)-COLUMN($AF$33),ROW(BZ73)-ROW($AF$33)))</f>
      </c>
      <c r="BY77" s="44">
        <f>IF(BV77="","",IF(BV77&gt;BX77,"○",IF(BV77&gt;=BX77,"△","●")))</f>
      </c>
      <c r="BZ77" s="61"/>
      <c r="CA77" s="62"/>
      <c r="CB77" s="62"/>
      <c r="CC77" s="14">
        <f>IF(BZ77="","",IF(BZ77&gt;CB77,"○",IF(BZ77&gt;=CB77,"△","●")))</f>
      </c>
      <c r="CD77" s="15"/>
      <c r="CE77" s="16" t="s">
        <v>182</v>
      </c>
      <c r="CF77" s="17"/>
      <c r="CG77" s="44">
        <f>IF(CD77="","",IF(CD77&gt;CF77,"○",IF(CD77&gt;=CF77,"△","●")))</f>
      </c>
      <c r="CH77" s="82"/>
      <c r="CI77" s="83"/>
      <c r="CJ77" s="83"/>
      <c r="CK77" s="83"/>
      <c r="CL77" s="102"/>
      <c r="CM77" s="103"/>
      <c r="CN77" s="104"/>
      <c r="CO77" s="83"/>
      <c r="CP77" s="105"/>
    </row>
    <row r="78" spans="1:94" ht="13.5" customHeight="1">
      <c r="A78" s="48"/>
      <c r="B78" s="21">
        <f ca="1">IF(OFFSET($H$10,COLUMN(F74)-COLUMN($H$10),ROW(F74)-ROW($H$10))="","",OFFSET($H$10,COLUMN(F74)-COLUMN($H$10),ROW(F74)-ROW($H$10)))</f>
      </c>
      <c r="C78" s="22"/>
      <c r="D78" s="22"/>
      <c r="E78" s="36"/>
      <c r="F78" s="41">
        <f ca="1">IF(OFFSET($L$14,COLUMN(J74)-COLUMN($L$14),ROW(J74)-ROW($L$14))="","",OFFSET($L$14,COLUMN(J74)-COLUMN($L$14),ROW(J74)-ROW($L$14)))</f>
      </c>
      <c r="G78" s="42"/>
      <c r="H78" s="42"/>
      <c r="I78" s="36"/>
      <c r="J78" s="41">
        <f ca="1">IF(OFFSET($P$18,COLUMN(N74)-COLUMN($P$18),ROW(N74)-ROW($P$18))="","",OFFSET($P$18,COLUMN(N74)-COLUMN($P$18),ROW(N74)-ROW($P$18)))</f>
      </c>
      <c r="K78" s="42"/>
      <c r="L78" s="42"/>
      <c r="M78" s="36"/>
      <c r="N78" s="63">
        <f ca="1">IF(OFFSET($T$22,COLUMN(R74)-COLUMN($T$22),ROW(R74)-ROW($T$22))="","",OFFSET($T$22,COLUMN(R74)-COLUMN($T$22),ROW(R74)-ROW($T$22)))</f>
      </c>
      <c r="O78" s="64"/>
      <c r="P78" s="64"/>
      <c r="Q78" s="36"/>
      <c r="R78" s="41">
        <f ca="1">IF(OFFSET($X$26,COLUMN(V74)-COLUMN($X$26),ROW(V74)-ROW($X$26))="","",OFFSET($X$26,COLUMN(V74)-COLUMN($X$26),ROW(V74)-ROW($X$26)))</f>
      </c>
      <c r="S78" s="42"/>
      <c r="T78" s="42"/>
      <c r="U78" s="36"/>
      <c r="V78" s="41">
        <f ca="1">IF(OFFSET($AB$30,COLUMN(Z74)-COLUMN($AB$30),ROW(Z74)-ROW($AB$30))="","",OFFSET($AB$30,COLUMN(Z74)-COLUMN($AB$30),ROW(Z74)-ROW($AB$30)))</f>
      </c>
      <c r="W78" s="42"/>
      <c r="X78" s="42"/>
      <c r="Y78" s="36"/>
      <c r="Z78" s="41">
        <f ca="1">IF(OFFSET($AF$34,COLUMN(AD74)-COLUMN($AF$34),ROW(AD74)-ROW($AF$34))="","",OFFSET($AF$34,COLUMN(AD74)-COLUMN($AF$34),ROW(AD74)-ROW($AF$34)))</f>
      </c>
      <c r="AA78" s="42"/>
      <c r="AB78" s="42"/>
      <c r="AC78" s="36"/>
      <c r="AD78" s="18"/>
      <c r="AE78" s="19"/>
      <c r="AF78" s="19"/>
      <c r="AG78" s="20"/>
      <c r="AH78" s="21"/>
      <c r="AI78" s="22"/>
      <c r="AJ78" s="22"/>
      <c r="AK78" s="36"/>
      <c r="AL78" s="82"/>
      <c r="AM78" s="83"/>
      <c r="AN78" s="83"/>
      <c r="AO78" s="83"/>
      <c r="AP78" s="102"/>
      <c r="AQ78" s="103"/>
      <c r="AR78" s="104"/>
      <c r="AS78" s="83"/>
      <c r="AT78" s="105"/>
      <c r="AW78" s="53"/>
      <c r="AX78" s="21">
        <f ca="1">IF(OFFSET($H$10,COLUMN(BB74)-COLUMN($H$10),ROW(BB74)-ROW($H$10))="","",OFFSET($H$10,COLUMN(BB74)-COLUMN($H$10),ROW(BB74)-ROW($H$10)))</f>
      </c>
      <c r="AY78" s="22"/>
      <c r="AZ78" s="22"/>
      <c r="BA78" s="36"/>
      <c r="BB78" s="41">
        <f ca="1">IF(OFFSET($L$14,COLUMN(BF74)-COLUMN($L$14),ROW(BF74)-ROW($L$14))="","",OFFSET($L$14,COLUMN(BF74)-COLUMN($L$14),ROW(BF74)-ROW($L$14)))</f>
      </c>
      <c r="BC78" s="42"/>
      <c r="BD78" s="42"/>
      <c r="BE78" s="36"/>
      <c r="BF78" s="41">
        <f ca="1">IF(OFFSET($P$18,COLUMN(BJ74)-COLUMN($P$18),ROW(BJ74)-ROW($P$18))="","",OFFSET($P$18,COLUMN(BJ74)-COLUMN($P$18),ROW(BJ74)-ROW($P$18)))</f>
      </c>
      <c r="BG78" s="42"/>
      <c r="BH78" s="42"/>
      <c r="BI78" s="36"/>
      <c r="BJ78" s="63">
        <f ca="1">IF(OFFSET($T$22,COLUMN(BN74)-COLUMN($T$22),ROW(BN74)-ROW($T$22))="","",OFFSET($T$22,COLUMN(BN74)-COLUMN($T$22),ROW(BN74)-ROW($T$22)))</f>
      </c>
      <c r="BK78" s="64"/>
      <c r="BL78" s="64"/>
      <c r="BM78" s="36"/>
      <c r="BN78" s="41">
        <f ca="1">IF(OFFSET($X$26,COLUMN(BR74)-COLUMN($X$26),ROW(BR74)-ROW($X$26))="","",OFFSET($X$26,COLUMN(BR74)-COLUMN($X$26),ROW(BR74)-ROW($X$26)))</f>
      </c>
      <c r="BO78" s="42"/>
      <c r="BP78" s="42"/>
      <c r="BQ78" s="36"/>
      <c r="BR78" s="41">
        <f ca="1">IF(OFFSET($AB$30,COLUMN(BV74)-COLUMN($AB$30),ROW(BV74)-ROW($AB$30))="","",OFFSET($AB$30,COLUMN(BV74)-COLUMN($AB$30),ROW(BV74)-ROW($AB$30)))</f>
      </c>
      <c r="BS78" s="42"/>
      <c r="BT78" s="42"/>
      <c r="BU78" s="36"/>
      <c r="BV78" s="41">
        <f ca="1">IF(OFFSET($AF$34,COLUMN(BZ74)-COLUMN($AF$34),ROW(BZ74)-ROW($AF$34))="","",OFFSET($AF$34,COLUMN(BZ74)-COLUMN($AF$34),ROW(BZ74)-ROW($AF$34)))</f>
      </c>
      <c r="BW78" s="42"/>
      <c r="BX78" s="42"/>
      <c r="BY78" s="36"/>
      <c r="BZ78" s="18"/>
      <c r="CA78" s="19"/>
      <c r="CB78" s="19"/>
      <c r="CC78" s="20"/>
      <c r="CD78" s="21"/>
      <c r="CE78" s="22"/>
      <c r="CF78" s="22"/>
      <c r="CG78" s="36"/>
      <c r="CH78" s="82"/>
      <c r="CI78" s="83"/>
      <c r="CJ78" s="83"/>
      <c r="CK78" s="83"/>
      <c r="CL78" s="102"/>
      <c r="CM78" s="103"/>
      <c r="CN78" s="104"/>
      <c r="CO78" s="83"/>
      <c r="CP78" s="105"/>
    </row>
    <row r="79" spans="1:94" ht="13.5" customHeight="1">
      <c r="A79" s="48"/>
      <c r="B79" s="33">
        <f ca="1">IF(OFFSET($J$11,COLUMN($J$11)-COLUMN($J$11),ROW(H75)-ROW($J$11))="","",OFFSET($J$11,COLUMN($J$11)-COLUMN($J$11),ROW(H75)-ROW($J$11)))</f>
      </c>
      <c r="C79" s="16" t="s">
        <v>182</v>
      </c>
      <c r="D79" s="34">
        <f ca="1">IF(OFFSET($H$11,COLUMN(F75)-COLUMN($H$11),ROW(F75)-ROW($H$11))="","",OFFSET($H$11,COLUMN(F75)-COLUMN($H$11),ROW(F75)-ROW($H$11)))</f>
      </c>
      <c r="E79" s="37">
        <f>IF(B79="","",IF(B79&gt;D79,"○",IF(B79&gt;=D79,"△","●")))</f>
      </c>
      <c r="F79" s="45">
        <f ca="1">IF(OFFSET($N$15,COLUMN($N$15)-COLUMN($N$15),ROW(L75)-ROW($N$15))="","",OFFSET($N$15,COLUMN($N$15)-COLUMN($N$15),ROW(L75)-ROW($N$15)))</f>
      </c>
      <c r="G79" s="28" t="s">
        <v>182</v>
      </c>
      <c r="H79" s="46">
        <f ca="1">IF(OFFSET($L$15,COLUMN(J75)-COLUMN($L$15),ROW(J75)-ROW($L$15))="","",OFFSET($L$15,COLUMN(J75)-COLUMN($L$15),ROW(J75)-ROW($L$15)))</f>
      </c>
      <c r="I79" s="37">
        <f>IF(F79="","",IF(F79&gt;H79,"○",IF(F79&gt;=H79,"△","●")))</f>
      </c>
      <c r="J79" s="45">
        <f ca="1">IF(OFFSET($R$19,COLUMN(P75)-COLUMN($R$19),ROW(P75)-ROW($R$19))="","",OFFSET($R$19,COLUMN(P75)-COLUMN($R$19),ROW(P75)-ROW($R$19)))</f>
      </c>
      <c r="K79" s="28" t="s">
        <v>182</v>
      </c>
      <c r="L79" s="46">
        <f ca="1">IF(OFFSET($P$19,COLUMN(N75)-COLUMN($P$19),ROW(N75)-ROW($P$19))="","",OFFSET($P$19,COLUMN(N75)-COLUMN($P$19),ROW(N75)-ROW($P$19)))</f>
      </c>
      <c r="M79" s="37">
        <f>IF(J79="","",IF(J79&gt;L79,"○",IF(J79&gt;=L79,"△","●")))</f>
      </c>
      <c r="N79" s="45">
        <f ca="1">IF(OFFSET($V$23,COLUMN(T75)-COLUMN($V$23),ROW(T75)-ROW($V$23))="","",OFFSET($V$23,COLUMN(T75)-COLUMN($V$23),ROW(T75)-ROW($V$23)))</f>
      </c>
      <c r="O79" s="28" t="s">
        <v>182</v>
      </c>
      <c r="P79" s="46">
        <f ca="1">IF(OFFSET($T$23,COLUMN(R75)-COLUMN($T$23),ROW(R75)-ROW($T$23))="","",OFFSET($T$23,COLUMN(R75)-COLUMN($T$23),ROW(R75)-ROW($T$23)))</f>
      </c>
      <c r="Q79" s="37">
        <f>IF(N79="","",IF(N79&gt;P79,"○",IF(N79&gt;=P79,"△","●")))</f>
      </c>
      <c r="R79" s="45">
        <f ca="1">IF(OFFSET($Z$27,COLUMN(X75)-COLUMN($Z$27),ROW(X75)-ROW($Z$27))="","",OFFSET($Z$27,COLUMN(X75)-COLUMN($Z$27),ROW(X75)-ROW($Z$27)))</f>
      </c>
      <c r="S79" s="28" t="s">
        <v>182</v>
      </c>
      <c r="T79" s="46">
        <f ca="1">IF(OFFSET($T$23,COLUMN(V75)-COLUMN($T$23),ROW(V75)-ROW($T$23))="","",OFFSET($T$23,COLUMN(V75)-COLUMN($T$23),ROW(V75)-ROW($T$23)))</f>
      </c>
      <c r="U79" s="37">
        <f>IF(R79="","",IF(R79&gt;T79,"○",IF(R79&gt;=T79,"△","●")))</f>
      </c>
      <c r="V79" s="45">
        <f ca="1">IF(OFFSET($AD$31,COLUMN(AB75)-COLUMN($AD$31),ROW(AB75)-ROW($AD$31))="","",OFFSET($AD$31,COLUMN(AB75)-COLUMN($AD$31),ROW(AB75)-ROW($AD$31)))</f>
      </c>
      <c r="W79" s="28" t="s">
        <v>182</v>
      </c>
      <c r="X79" s="46">
        <f ca="1">IF(OFFSET($T$23,COLUMN(Z75)-COLUMN($T$23),ROW(Z75)-ROW($T$23))="","",OFFSET($T$23,COLUMN(Z75)-COLUMN($T$23),ROW(Z75)-ROW($T$23)))</f>
      </c>
      <c r="Y79" s="37">
        <f>IF(V79="","",IF(V79&gt;X79,"○",IF(V79&gt;=X79,"△","●")))</f>
      </c>
      <c r="Z79" s="45">
        <f ca="1">IF(OFFSET($AH$35,COLUMN(AF75)-COLUMN($AH$35),ROW(AF75)-ROW($AH$35))="","",OFFSET($AH$35,COLUMN(AF75)-COLUMN($AH$35),ROW(AF75)-ROW($AH$35)))</f>
      </c>
      <c r="AA79" s="28" t="s">
        <v>182</v>
      </c>
      <c r="AB79" s="46">
        <f ca="1">IF(OFFSET($T$23,COLUMN(AD75)-COLUMN($T$23),ROW(AD75)-ROW($T$23))="","",OFFSET($T$23,COLUMN(AD75)-COLUMN($T$23),ROW(AD75)-ROW($T$23)))</f>
      </c>
      <c r="AC79" s="37">
        <f>IF(Z79="","",IF(Z79&gt;AB79,"○",IF(Z79&gt;=AB79,"△","●")))</f>
      </c>
      <c r="AD79" s="74"/>
      <c r="AE79" s="24"/>
      <c r="AF79" s="75"/>
      <c r="AG79" s="26">
        <f>IF(AD79="","",IF(AD79&gt;AF79,"○",IF(AD79&gt;=AF79,"△","●")))</f>
      </c>
      <c r="AH79" s="27"/>
      <c r="AI79" s="28" t="s">
        <v>182</v>
      </c>
      <c r="AJ79" s="29"/>
      <c r="AK79" s="37">
        <f>IF(AH79="","",IF(AH79&gt;AJ79,"○",IF(AH79&gt;=AJ79,"△","●")))</f>
      </c>
      <c r="AL79" s="82"/>
      <c r="AM79" s="83"/>
      <c r="AN79" s="83"/>
      <c r="AO79" s="83"/>
      <c r="AP79" s="102"/>
      <c r="AQ79" s="103"/>
      <c r="AR79" s="104"/>
      <c r="AS79" s="83"/>
      <c r="AT79" s="105"/>
      <c r="AW79" s="53"/>
      <c r="AX79" s="33">
        <f ca="1">IF(OFFSET($J$11,COLUMN($J$11)-COLUMN($J$11),ROW(BD75)-ROW($J$11))="","",OFFSET($J$11,COLUMN($J$11)-COLUMN($J$11),ROW(BD75)-ROW($J$11)))</f>
      </c>
      <c r="AY79" s="16" t="s">
        <v>182</v>
      </c>
      <c r="AZ79" s="34">
        <f ca="1">IF(OFFSET($H$11,COLUMN(BB75)-COLUMN($H$11),ROW(BB75)-ROW($H$11))="","",OFFSET($H$11,COLUMN(BB75)-COLUMN($H$11),ROW(BB75)-ROW($H$11)))</f>
      </c>
      <c r="BA79" s="37">
        <f>IF(AX79="","",IF(AX79&gt;AZ79,"○",IF(AX79&gt;=AZ79,"△","●")))</f>
      </c>
      <c r="BB79" s="45">
        <f ca="1">IF(OFFSET($N$15,COLUMN($N$15)-COLUMN($N$15),ROW(BH75)-ROW($N$15))="","",OFFSET($N$15,COLUMN($N$15)-COLUMN($N$15),ROW(BH75)-ROW($N$15)))</f>
      </c>
      <c r="BC79" s="28" t="s">
        <v>182</v>
      </c>
      <c r="BD79" s="46">
        <f ca="1">IF(OFFSET($L$15,COLUMN(BF75)-COLUMN($L$15),ROW(BF75)-ROW($L$15))="","",OFFSET($L$15,COLUMN(BF75)-COLUMN($L$15),ROW(BF75)-ROW($L$15)))</f>
      </c>
      <c r="BE79" s="37">
        <f>IF(BB79="","",IF(BB79&gt;BD79,"○",IF(BB79&gt;=BD79,"△","●")))</f>
      </c>
      <c r="BF79" s="45">
        <f ca="1">IF(OFFSET($R$19,COLUMN(BL75)-COLUMN($R$19),ROW(BL75)-ROW($R$19))="","",OFFSET($R$19,COLUMN(BL75)-COLUMN($R$19),ROW(BL75)-ROW($R$19)))</f>
      </c>
      <c r="BG79" s="28" t="s">
        <v>182</v>
      </c>
      <c r="BH79" s="46">
        <f ca="1">IF(OFFSET($P$19,COLUMN(BJ75)-COLUMN($P$19),ROW(BJ75)-ROW($P$19))="","",OFFSET($P$19,COLUMN(BJ75)-COLUMN($P$19),ROW(BJ75)-ROW($P$19)))</f>
      </c>
      <c r="BI79" s="37">
        <f>IF(BF79="","",IF(BF79&gt;BH79,"○",IF(BF79&gt;=BH79,"△","●")))</f>
      </c>
      <c r="BJ79" s="45">
        <f ca="1">IF(OFFSET($V$23,COLUMN(BP75)-COLUMN($V$23),ROW(BP75)-ROW($V$23))="","",OFFSET($V$23,COLUMN(BP75)-COLUMN($V$23),ROW(BP75)-ROW($V$23)))</f>
      </c>
      <c r="BK79" s="28" t="s">
        <v>182</v>
      </c>
      <c r="BL79" s="46">
        <f ca="1">IF(OFFSET($T$23,COLUMN(BN75)-COLUMN($T$23),ROW(BN75)-ROW($T$23))="","",OFFSET($T$23,COLUMN(BN75)-COLUMN($T$23),ROW(BN75)-ROW($T$23)))</f>
      </c>
      <c r="BM79" s="37">
        <f>IF(BJ79="","",IF(BJ79&gt;BL79,"○",IF(BJ79&gt;=BL79,"△","●")))</f>
      </c>
      <c r="BN79" s="45">
        <f ca="1">IF(OFFSET($Z$27,COLUMN(BT75)-COLUMN($Z$27),ROW(BT75)-ROW($Z$27))="","",OFFSET($Z$27,COLUMN(BT75)-COLUMN($Z$27),ROW(BT75)-ROW($Z$27)))</f>
      </c>
      <c r="BO79" s="28" t="s">
        <v>182</v>
      </c>
      <c r="BP79" s="46">
        <f ca="1">IF(OFFSET($T$23,COLUMN(BR75)-COLUMN($T$23),ROW(BR75)-ROW($T$23))="","",OFFSET($T$23,COLUMN(BR75)-COLUMN($T$23),ROW(BR75)-ROW($T$23)))</f>
      </c>
      <c r="BQ79" s="37">
        <f>IF(BN79="","",IF(BN79&gt;BP79,"○",IF(BN79&gt;=BP79,"△","●")))</f>
      </c>
      <c r="BR79" s="45">
        <f ca="1">IF(OFFSET($AD$31,COLUMN(BX75)-COLUMN($AD$31),ROW(BX75)-ROW($AD$31))="","",OFFSET($AD$31,COLUMN(BX75)-COLUMN($AD$31),ROW(BX75)-ROW($AD$31)))</f>
      </c>
      <c r="BS79" s="28" t="s">
        <v>182</v>
      </c>
      <c r="BT79" s="46">
        <f ca="1">IF(OFFSET($T$23,COLUMN(BV75)-COLUMN($T$23),ROW(BV75)-ROW($T$23))="","",OFFSET($T$23,COLUMN(BV75)-COLUMN($T$23),ROW(BV75)-ROW($T$23)))</f>
      </c>
      <c r="BU79" s="37">
        <f>IF(BR79="","",IF(BR79&gt;BT79,"○",IF(BR79&gt;=BT79,"△","●")))</f>
      </c>
      <c r="BV79" s="45">
        <f ca="1">IF(OFFSET($AH$35,COLUMN(CB75)-COLUMN($AH$35),ROW(CB75)-ROW($AH$35))="","",OFFSET($AH$35,COLUMN(CB75)-COLUMN($AH$35),ROW(CB75)-ROW($AH$35)))</f>
      </c>
      <c r="BW79" s="28" t="s">
        <v>182</v>
      </c>
      <c r="BX79" s="46">
        <f ca="1">IF(OFFSET($T$23,COLUMN(BZ75)-COLUMN($T$23),ROW(BZ75)-ROW($T$23))="","",OFFSET($T$23,COLUMN(BZ75)-COLUMN($T$23),ROW(BZ75)-ROW($T$23)))</f>
      </c>
      <c r="BY79" s="37">
        <f>IF(BV79="","",IF(BV79&gt;BX79,"○",IF(BV79&gt;=BX79,"△","●")))</f>
      </c>
      <c r="BZ79" s="74"/>
      <c r="CA79" s="24"/>
      <c r="CB79" s="75"/>
      <c r="CC79" s="26">
        <f>IF(BZ79="","",IF(BZ79&gt;CB79,"○",IF(BZ79&gt;=CB79,"△","●")))</f>
      </c>
      <c r="CD79" s="27"/>
      <c r="CE79" s="28" t="s">
        <v>182</v>
      </c>
      <c r="CF79" s="29"/>
      <c r="CG79" s="37">
        <f>IF(CD79="","",IF(CD79&gt;CF79,"○",IF(CD79&gt;=CF79,"△","●")))</f>
      </c>
      <c r="CH79" s="82"/>
      <c r="CI79" s="83"/>
      <c r="CJ79" s="83"/>
      <c r="CK79" s="83"/>
      <c r="CL79" s="102"/>
      <c r="CM79" s="103"/>
      <c r="CN79" s="104"/>
      <c r="CO79" s="83"/>
      <c r="CP79" s="105"/>
    </row>
    <row r="80" spans="1:94" ht="13.5" customHeight="1">
      <c r="A80" s="38">
        <f>'リーグ組合せ'!D19</f>
        <v>0</v>
      </c>
      <c r="B80" s="30">
        <f ca="1">IF(OFFSET($H$8,COLUMN(F76)-COLUMN($H$8),ROW(F76)-ROW($H$8))="","",OFFSET($H$8,COLUMN(F76)-COLUMN($H$8),ROW(F76)-ROW($H$8)))</f>
      </c>
      <c r="C80" s="31"/>
      <c r="D80" s="31"/>
      <c r="E80" s="47"/>
      <c r="F80" s="39">
        <f ca="1">IF(OFFSET($L$12,COLUMN(J76)-COLUMN($L$12),ROW(J76)-ROW($L$12))="","",OFFSET($L$12,COLUMN(J76)-COLUMN($L$12),ROW(J76)-ROW($L$12)))</f>
      </c>
      <c r="G80" s="40"/>
      <c r="H80" s="40"/>
      <c r="I80" s="47"/>
      <c r="J80" s="39">
        <f ca="1">IF(OFFSET($P$16,COLUMN(N76)-COLUMN($P$16),ROW(N76)-ROW($P$16))="","",OFFSET($P$16,COLUMN(N76)-COLUMN($P$16),ROW(N76)-ROW($P$16)))</f>
      </c>
      <c r="K80" s="40"/>
      <c r="L80" s="40"/>
      <c r="M80" s="47"/>
      <c r="N80" s="30">
        <f ca="1">IF(OFFSET($T$20,COLUMN(R76)-COLUMN($T$20),ROW(R76)-ROW($T$20))="","",OFFSET($T$20,COLUMN(R76)-COLUMN($T$20),ROW(R76)-ROW($T$20)))</f>
      </c>
      <c r="O80" s="31"/>
      <c r="P80" s="31"/>
      <c r="Q80" s="47"/>
      <c r="R80" s="30">
        <f ca="1">IF(OFFSET($X$24,COLUMN(V76)-COLUMN($X$24),ROW(V76)-ROW($X$24))="","",OFFSET($X$24,COLUMN(V76)-COLUMN($X$24),ROW(V76)-ROW($X$24)))</f>
      </c>
      <c r="S80" s="31"/>
      <c r="T80" s="31"/>
      <c r="U80" s="47"/>
      <c r="V80" s="30">
        <f ca="1">IF(OFFSET($AB$28,COLUMN(Z76)-COLUMN($AB$28),ROW(Z76)-ROW($AB$28))="","",OFFSET($AB$28,COLUMN(Z76)-COLUMN($AB$28),ROW(Z76)-ROW($AB$28)))</f>
      </c>
      <c r="W80" s="31"/>
      <c r="X80" s="31"/>
      <c r="Y80" s="47"/>
      <c r="Z80" s="30">
        <f ca="1">IF(OFFSET($AF$32,COLUMN(AD76)-COLUMN($AF$32),ROW(AD76)-ROW($AF$32))="","",OFFSET($AF$32,COLUMN(AD76)-COLUMN($AF$32),ROW(AD76)-ROW($AF$32)))</f>
      </c>
      <c r="AA80" s="31"/>
      <c r="AB80" s="31"/>
      <c r="AC80" s="47"/>
      <c r="AD80" s="30">
        <f ca="1">IF(OFFSET($AJ$36,COLUMN(AH76)-COLUMN($AJ$36),ROW(AH76)-ROW($AJ$36))="","",OFFSET($AJ$36,COLUMN(AH76)-COLUMN($AJ$36),ROW(AH76)-ROW($AJ$36)))</f>
      </c>
      <c r="AE80" s="31"/>
      <c r="AF80" s="31"/>
      <c r="AG80" s="47"/>
      <c r="AH80" s="84"/>
      <c r="AI80" s="85"/>
      <c r="AJ80" s="85"/>
      <c r="AK80" s="86"/>
      <c r="AL80" s="82">
        <f>SUM(AM80:AO81)</f>
        <v>0</v>
      </c>
      <c r="AM80" s="83"/>
      <c r="AN80" s="83"/>
      <c r="AO80" s="83"/>
      <c r="AP80" s="102" t="e">
        <f>AH81+AH83+AD81+AD83+Z81+Z83+V83+V81+R83+R81+N83+N81+J83+J81+F83+F81+B83+B81</f>
        <v>#VALUE!</v>
      </c>
      <c r="AQ80" s="103" t="e">
        <f>AJ83+AJ81+AF83+AF81+AB83+AB81+X83+X81+T83+T81+P83+P81+L83+L81+H83+H81+D83+D81</f>
        <v>#VALUE!</v>
      </c>
      <c r="AR80" s="104" t="e">
        <f>AP80-AQ80</f>
        <v>#VALUE!</v>
      </c>
      <c r="AS80" s="83">
        <f>SUM(AM82:AO83)</f>
        <v>0</v>
      </c>
      <c r="AT80" s="105"/>
      <c r="AW80" s="53">
        <f>'リーグ組合せ'!D93</f>
        <v>0</v>
      </c>
      <c r="AX80" s="30">
        <f ca="1">IF(OFFSET($H$8,COLUMN(BB76)-COLUMN($H$8),ROW(BB76)-ROW($H$8))="","",OFFSET($H$8,COLUMN(BB76)-COLUMN($H$8),ROW(BB76)-ROW($H$8)))</f>
      </c>
      <c r="AY80" s="31"/>
      <c r="AZ80" s="31"/>
      <c r="BA80" s="47"/>
      <c r="BB80" s="39">
        <f ca="1">IF(OFFSET($L$12,COLUMN(BF76)-COLUMN($L$12),ROW(BF76)-ROW($L$12))="","",OFFSET($L$12,COLUMN(BF76)-COLUMN($L$12),ROW(BF76)-ROW($L$12)))</f>
      </c>
      <c r="BC80" s="40"/>
      <c r="BD80" s="40"/>
      <c r="BE80" s="47"/>
      <c r="BF80" s="39">
        <f ca="1">IF(OFFSET($P$16,COLUMN(BJ76)-COLUMN($P$16),ROW(BJ76)-ROW($P$16))="","",OFFSET($P$16,COLUMN(BJ76)-COLUMN($P$16),ROW(BJ76)-ROW($P$16)))</f>
      </c>
      <c r="BG80" s="40"/>
      <c r="BH80" s="40"/>
      <c r="BI80" s="47"/>
      <c r="BJ80" s="30">
        <f ca="1">IF(OFFSET($T$20,COLUMN(BN76)-COLUMN($T$20),ROW(BN76)-ROW($T$20))="","",OFFSET($T$20,COLUMN(BN76)-COLUMN($T$20),ROW(BN76)-ROW($T$20)))</f>
      </c>
      <c r="BK80" s="31"/>
      <c r="BL80" s="31"/>
      <c r="BM80" s="47"/>
      <c r="BN80" s="30">
        <f ca="1">IF(OFFSET($X$24,COLUMN(BR76)-COLUMN($X$24),ROW(BR76)-ROW($X$24))="","",OFFSET($X$24,COLUMN(BR76)-COLUMN($X$24),ROW(BR76)-ROW($X$24)))</f>
      </c>
      <c r="BO80" s="31"/>
      <c r="BP80" s="31"/>
      <c r="BQ80" s="47"/>
      <c r="BR80" s="30">
        <f ca="1">IF(OFFSET($AB$28,COLUMN(BV76)-COLUMN($AB$28),ROW(BV76)-ROW($AB$28))="","",OFFSET($AB$28,COLUMN(BV76)-COLUMN($AB$28),ROW(BV76)-ROW($AB$28)))</f>
      </c>
      <c r="BS80" s="31"/>
      <c r="BT80" s="31"/>
      <c r="BU80" s="47"/>
      <c r="BV80" s="30">
        <f ca="1">IF(OFFSET($AF$32,COLUMN(BZ76)-COLUMN($AF$32),ROW(BZ76)-ROW($AF$32))="","",OFFSET($AF$32,COLUMN(BZ76)-COLUMN($AF$32),ROW(BZ76)-ROW($AF$32)))</f>
      </c>
      <c r="BW80" s="31"/>
      <c r="BX80" s="31"/>
      <c r="BY80" s="47"/>
      <c r="BZ80" s="30">
        <f ca="1">IF(OFFSET($AJ$36,COLUMN(CD76)-COLUMN($AJ$36),ROW(CD76)-ROW($AJ$36))="","",OFFSET($AJ$36,COLUMN(CD76)-COLUMN($AJ$36),ROW(CD76)-ROW($AJ$36)))</f>
      </c>
      <c r="CA80" s="31"/>
      <c r="CB80" s="31"/>
      <c r="CC80" s="47"/>
      <c r="CD80" s="84"/>
      <c r="CE80" s="85"/>
      <c r="CF80" s="85"/>
      <c r="CG80" s="86"/>
      <c r="CH80" s="82">
        <f>SUM(CI80:CK81)</f>
        <v>0</v>
      </c>
      <c r="CI80" s="83"/>
      <c r="CJ80" s="83"/>
      <c r="CK80" s="83"/>
      <c r="CL80" s="102" t="e">
        <f>CD81+CD83+BZ81+BZ83+BV81+BV83+BR83+BR81+BN83+BN81+BJ83+BJ81+BF83+BF81+BB83+BB81+AX83+AX81</f>
        <v>#VALUE!</v>
      </c>
      <c r="CM80" s="103" t="e">
        <f>CF83+CF81+CB83+CB81+BX83+BX81+BT83+BT81+BP83+BP81+BL83+BL81+BH83+BH81+BD83+BD81+AZ83+AZ81</f>
        <v>#VALUE!</v>
      </c>
      <c r="CN80" s="104" t="e">
        <f>CL80-CM80</f>
        <v>#VALUE!</v>
      </c>
      <c r="CO80" s="83">
        <f>SUM(CI82:CK83)</f>
        <v>0</v>
      </c>
      <c r="CP80" s="105"/>
    </row>
    <row r="81" spans="1:94" ht="13.5" customHeight="1">
      <c r="A81" s="38"/>
      <c r="B81" s="33">
        <f ca="1">IF(OFFSET($J$9,COLUMN($J$9)-COLUMN($J$9),ROW(H77)-ROW($J$9))="","",OFFSET($J$9,COLUMN($J$9)-COLUMN($J$9),ROW(H77)-ROW($J$9)))</f>
      </c>
      <c r="C81" s="16" t="s">
        <v>182</v>
      </c>
      <c r="D81" s="34">
        <f ca="1">IF(OFFSET($H$9,COLUMN(F77)-COLUMN($H$9),ROW(F77)-ROW($H$9))="","",OFFSET($H$9,COLUMN(F77)-COLUMN($H$9),ROW(F77)-ROW($H$9)))</f>
      </c>
      <c r="E81" s="44">
        <f>IF(B81="","",IF(B81&gt;D81,"○",IF(B81&gt;=D81,"△","●")))</f>
      </c>
      <c r="F81" s="33">
        <f ca="1">IF(OFFSET($N$13,COLUMN($N$13)-COLUMN($N$13),ROW(L77)-ROW($N$13))="","",OFFSET($N$13,COLUMN($N$13)-COLUMN($N$13),ROW(L77)-ROW($N$13)))</f>
      </c>
      <c r="G81" s="16" t="s">
        <v>182</v>
      </c>
      <c r="H81" s="34">
        <f ca="1">IF(OFFSET($L$13,COLUMN(J77)-COLUMN($L$13),ROW(J77)-ROW($L$13))="","",OFFSET($L$13,COLUMN(J77)-COLUMN($L$13),ROW(J77)-ROW($L$13)))</f>
      </c>
      <c r="I81" s="44">
        <f>IF(F81="","",IF(F81&gt;H81,"○",IF(F81&gt;=H81,"△","●")))</f>
      </c>
      <c r="J81" s="33">
        <f ca="1">IF(OFFSET($R$17,COLUMN(P77)-COLUMN($R$17),ROW(P77)-ROW($R$17))="","",OFFSET($R$17,COLUMN(P77)-COLUMN($R$17),ROW(P77)-ROW($R$17)))</f>
      </c>
      <c r="K81" s="16" t="s">
        <v>182</v>
      </c>
      <c r="L81" s="34">
        <f ca="1">IF(OFFSET($P$17,COLUMN(N77)-COLUMN($P$17),ROW(N77)-ROW($P$17))="","",OFFSET($P$17,COLUMN(N77)-COLUMN($P$17),ROW(N77)-ROW($P$17)))</f>
      </c>
      <c r="M81" s="44">
        <f>IF(J81="","",IF(J81&gt;L81,"○",IF(J81&gt;=L81,"△","●")))</f>
      </c>
      <c r="N81" s="33">
        <f ca="1">IF(OFFSET($V$21,COLUMN(T77)-COLUMN($V$21),ROW(T77)-ROW($V$21))="","",OFFSET($V$21,COLUMN(T77)-COLUMN($V$21),ROW(T77)-ROW($V$21)))</f>
      </c>
      <c r="O81" s="16" t="s">
        <v>182</v>
      </c>
      <c r="P81" s="34">
        <f ca="1">IF(OFFSET($T$21,COLUMN(R77)-COLUMN($T$21),ROW(R77)-ROW($T$21))="","",OFFSET($T$21,COLUMN(R77)-COLUMN($T$21),ROW(R77)-ROW($T$21)))</f>
      </c>
      <c r="Q81" s="44">
        <f>IF(N81="","",IF(N81&gt;P81,"○",IF(N81&gt;=P81,"△","●")))</f>
      </c>
      <c r="R81" s="33">
        <f ca="1">IF(OFFSET($Z$25,COLUMN(X77)-COLUMN($Z$25),ROW(X77)-ROW($Z$25))="","",OFFSET($Z$25,COLUMN(X77)-COLUMN($Z$25),ROW(X77)-ROW($Z$25)))</f>
      </c>
      <c r="S81" s="16" t="s">
        <v>182</v>
      </c>
      <c r="T81" s="34">
        <f ca="1">IF(OFFSET($X$25,COLUMN(V77)-COLUMN($X$25),ROW(V77)-ROW($X$25))="","",OFFSET($X$25,COLUMN(V77)-COLUMN($X$25),ROW(V77)-ROW($X$25)))</f>
      </c>
      <c r="U81" s="44">
        <f>IF(R81="","",IF(R81&gt;T81,"○",IF(R81&gt;=T81,"△","●")))</f>
      </c>
      <c r="V81" s="33">
        <f ca="1">IF(OFFSET($AD$29,COLUMN(AB77)-COLUMN($AD$29),ROW(AB77)-ROW($AD$29))="","",OFFSET($AD$29,COLUMN(AB77)-COLUMN($AD$29),ROW(AB77)-ROW($AD$29)))</f>
      </c>
      <c r="W81" s="16" t="s">
        <v>182</v>
      </c>
      <c r="X81" s="34">
        <f ca="1">IF(OFFSET($AB$29,COLUMN(Z77)-COLUMN($AB$29),ROW(Z77)-ROW($AB$29))="","",OFFSET($AB$29,COLUMN(Z77)-COLUMN($AB$29),ROW(Z77)-ROW($AB$29)))</f>
      </c>
      <c r="Y81" s="44">
        <f>IF(V81="","",IF(V81&gt;X81,"○",IF(V81&gt;=X81,"△","●")))</f>
      </c>
      <c r="Z81" s="33">
        <f ca="1">IF(OFFSET($AH$33,COLUMN(AF77)-COLUMN($AH$33),ROW(AF77)-ROW($AH$33))="","",OFFSET($AH$33,COLUMN(AF77)-COLUMN($AH$33),ROW(AF77)-ROW($AH$33)))</f>
      </c>
      <c r="AA81" s="16" t="s">
        <v>182</v>
      </c>
      <c r="AB81" s="34">
        <f ca="1">IF(OFFSET($AF$33,COLUMN(AD77)-COLUMN($AF$33),ROW(AD77)-ROW($AF$33))="","",OFFSET($AF$33,COLUMN(AD77)-COLUMN($AF$33),ROW(AD77)-ROW($AF$33)))</f>
      </c>
      <c r="AC81" s="44">
        <f>IF(Z81="","",IF(Z81&gt;AB81,"○",IF(Z81&gt;=AB81,"△","●")))</f>
      </c>
      <c r="AD81" s="33">
        <f ca="1">IF(OFFSET($AL$37,COLUMN(AJ77)-COLUMN($AL$37),ROW(AJ77)-ROW($AL$37))="","",OFFSET($AL$37,COLUMN(AJ77)-COLUMN($AL$37),ROW(AJ77)-ROW($AL$37)))</f>
      </c>
      <c r="AE81" s="16" t="s">
        <v>182</v>
      </c>
      <c r="AF81" s="34">
        <f ca="1">IF(OFFSET($AJ$37,COLUMN(AH77)-COLUMN($AJ$37),ROW(AH77)-ROW($AJ$37))="","",OFFSET($AJ$37,COLUMN(AH77)-COLUMN($AJ$37),ROW(AH77)-ROW($AJ$37)))</f>
      </c>
      <c r="AG81" s="44">
        <f>IF(AD81="","",IF(AD81&gt;AF81,"○",IF(AD81&gt;=AF81,"△","●")))</f>
      </c>
      <c r="AH81" s="11"/>
      <c r="AI81" s="12"/>
      <c r="AJ81" s="13"/>
      <c r="AK81" s="14">
        <f>IF(AH81="","",IF(AH81&gt;AJ81,"○",IF(AH81&gt;=AJ81,"△","●")))</f>
      </c>
      <c r="AL81" s="82"/>
      <c r="AM81" s="83"/>
      <c r="AN81" s="83"/>
      <c r="AO81" s="83"/>
      <c r="AP81" s="102"/>
      <c r="AQ81" s="103"/>
      <c r="AR81" s="104"/>
      <c r="AS81" s="83"/>
      <c r="AT81" s="105"/>
      <c r="AW81" s="53"/>
      <c r="AX81" s="33">
        <f ca="1">IF(OFFSET($J$9,COLUMN($J$9)-COLUMN($J$9),ROW(BD77)-ROW($J$9))="","",OFFSET($J$9,COLUMN($J$9)-COLUMN($J$9),ROW(BD77)-ROW($J$9)))</f>
      </c>
      <c r="AY81" s="16" t="s">
        <v>182</v>
      </c>
      <c r="AZ81" s="34">
        <f ca="1">IF(OFFSET($H$9,COLUMN(BB77)-COLUMN($H$9),ROW(BB77)-ROW($H$9))="","",OFFSET($H$9,COLUMN(BB77)-COLUMN($H$9),ROW(BB77)-ROW($H$9)))</f>
      </c>
      <c r="BA81" s="44">
        <f>IF(AX81="","",IF(AX81&gt;AZ81,"○",IF(AX81&gt;=AZ81,"△","●")))</f>
      </c>
      <c r="BB81" s="33">
        <f ca="1">IF(OFFSET($N$13,COLUMN($N$13)-COLUMN($N$13),ROW(BH77)-ROW($N$13))="","",OFFSET($N$13,COLUMN($N$13)-COLUMN($N$13),ROW(BH77)-ROW($N$13)))</f>
      </c>
      <c r="BC81" s="16" t="s">
        <v>182</v>
      </c>
      <c r="BD81" s="34">
        <f ca="1">IF(OFFSET($L$13,COLUMN(BF77)-COLUMN($L$13),ROW(BF77)-ROW($L$13))="","",OFFSET($L$13,COLUMN(BF77)-COLUMN($L$13),ROW(BF77)-ROW($L$13)))</f>
      </c>
      <c r="BE81" s="44">
        <f>IF(BB81="","",IF(BB81&gt;BD81,"○",IF(BB81&gt;=BD81,"△","●")))</f>
      </c>
      <c r="BF81" s="33">
        <f ca="1">IF(OFFSET($R$17,COLUMN(BL77)-COLUMN($R$17),ROW(BL77)-ROW($R$17))="","",OFFSET($R$17,COLUMN(BL77)-COLUMN($R$17),ROW(BL77)-ROW($R$17)))</f>
      </c>
      <c r="BG81" s="16" t="s">
        <v>182</v>
      </c>
      <c r="BH81" s="34">
        <f ca="1">IF(OFFSET($P$17,COLUMN(BJ77)-COLUMN($P$17),ROW(BJ77)-ROW($P$17))="","",OFFSET($P$17,COLUMN(BJ77)-COLUMN($P$17),ROW(BJ77)-ROW($P$17)))</f>
      </c>
      <c r="BI81" s="44">
        <f>IF(BF81="","",IF(BF81&gt;BH81,"○",IF(BF81&gt;=BH81,"△","●")))</f>
      </c>
      <c r="BJ81" s="33">
        <f ca="1">IF(OFFSET($V$21,COLUMN(BP77)-COLUMN($V$21),ROW(BP77)-ROW($V$21))="","",OFFSET($V$21,COLUMN(BP77)-COLUMN($V$21),ROW(BP77)-ROW($V$21)))</f>
      </c>
      <c r="BK81" s="16" t="s">
        <v>182</v>
      </c>
      <c r="BL81" s="34">
        <f ca="1">IF(OFFSET($T$21,COLUMN(BN77)-COLUMN($T$21),ROW(BN77)-ROW($T$21))="","",OFFSET($T$21,COLUMN(BN77)-COLUMN($T$21),ROW(BN77)-ROW($T$21)))</f>
      </c>
      <c r="BM81" s="44">
        <f>IF(BJ81="","",IF(BJ81&gt;BL81,"○",IF(BJ81&gt;=BL81,"△","●")))</f>
      </c>
      <c r="BN81" s="33">
        <f ca="1">IF(OFFSET($Z$25,COLUMN(BT77)-COLUMN($Z$25),ROW(BT77)-ROW($Z$25))="","",OFFSET($Z$25,COLUMN(BT77)-COLUMN($Z$25),ROW(BT77)-ROW($Z$25)))</f>
      </c>
      <c r="BO81" s="16" t="s">
        <v>182</v>
      </c>
      <c r="BP81" s="34">
        <f ca="1">IF(OFFSET($X$25,COLUMN(BR77)-COLUMN($X$25),ROW(BR77)-ROW($X$25))="","",OFFSET($X$25,COLUMN(BR77)-COLUMN($X$25),ROW(BR77)-ROW($X$25)))</f>
      </c>
      <c r="BQ81" s="44">
        <f>IF(BN81="","",IF(BN81&gt;BP81,"○",IF(BN81&gt;=BP81,"△","●")))</f>
      </c>
      <c r="BR81" s="33">
        <f ca="1">IF(OFFSET($AD$29,COLUMN(BX77)-COLUMN($AD$29),ROW(BX77)-ROW($AD$29))="","",OFFSET($AD$29,COLUMN(BX77)-COLUMN($AD$29),ROW(BX77)-ROW($AD$29)))</f>
      </c>
      <c r="BS81" s="16" t="s">
        <v>182</v>
      </c>
      <c r="BT81" s="34">
        <f ca="1">IF(OFFSET($AB$29,COLUMN(BV77)-COLUMN($AB$29),ROW(BV77)-ROW($AB$29))="","",OFFSET($AB$29,COLUMN(BV77)-COLUMN($AB$29),ROW(BV77)-ROW($AB$29)))</f>
      </c>
      <c r="BU81" s="44">
        <f>IF(BR81="","",IF(BR81&gt;BT81,"○",IF(BR81&gt;=BT81,"△","●")))</f>
      </c>
      <c r="BV81" s="33">
        <f ca="1">IF(OFFSET($AH$33,COLUMN(CB77)-COLUMN($AH$33),ROW(CB77)-ROW($AH$33))="","",OFFSET($AH$33,COLUMN(CB77)-COLUMN($AH$33),ROW(CB77)-ROW($AH$33)))</f>
      </c>
      <c r="BW81" s="16" t="s">
        <v>182</v>
      </c>
      <c r="BX81" s="34">
        <f ca="1">IF(OFFSET($AF$33,COLUMN(BZ77)-COLUMN($AF$33),ROW(BZ77)-ROW($AF$33))="","",OFFSET($AF$33,COLUMN(BZ77)-COLUMN($AF$33),ROW(BZ77)-ROW($AF$33)))</f>
      </c>
      <c r="BY81" s="44">
        <f>IF(BV81="","",IF(BV81&gt;BX81,"○",IF(BV81&gt;=BX81,"△","●")))</f>
      </c>
      <c r="BZ81" s="33">
        <f ca="1">IF(OFFSET($AL$37,COLUMN(CF77)-COLUMN($AL$37),ROW(CF77)-ROW($AL$37))="","",OFFSET($AL$37,COLUMN(CF77)-COLUMN($AL$37),ROW(CF77)-ROW($AL$37)))</f>
      </c>
      <c r="CA81" s="16" t="s">
        <v>182</v>
      </c>
      <c r="CB81" s="34">
        <f ca="1">IF(OFFSET($AJ$37,COLUMN(CD77)-COLUMN($AJ$37),ROW(CD77)-ROW($AJ$37))="","",OFFSET($AJ$37,COLUMN(CD77)-COLUMN($AJ$37),ROW(CD77)-ROW($AJ$37)))</f>
      </c>
      <c r="CC81" s="44">
        <f>IF(BZ81="","",IF(BZ81&gt;CB81,"○",IF(BZ81&gt;=CB81,"△","●")))</f>
      </c>
      <c r="CD81" s="11"/>
      <c r="CE81" s="12"/>
      <c r="CF81" s="13"/>
      <c r="CG81" s="14">
        <f>IF(CD81="","",IF(CD81&gt;CF81,"○",IF(CD81&gt;=CF81,"△","●")))</f>
      </c>
      <c r="CH81" s="82"/>
      <c r="CI81" s="83"/>
      <c r="CJ81" s="83"/>
      <c r="CK81" s="83"/>
      <c r="CL81" s="102"/>
      <c r="CM81" s="103"/>
      <c r="CN81" s="104"/>
      <c r="CO81" s="83"/>
      <c r="CP81" s="105"/>
    </row>
    <row r="82" spans="1:94" ht="13.5" customHeight="1">
      <c r="A82" s="38"/>
      <c r="B82" s="21">
        <f ca="1">IF(OFFSET($H$10,COLUMN(F78)-COLUMN($H$10),ROW(F78)-ROW($H$10))="","",OFFSET($H$10,COLUMN(F78)-COLUMN($H$10),ROW(F78)-ROW($H$10)))</f>
      </c>
      <c r="C82" s="22"/>
      <c r="D82" s="22"/>
      <c r="E82" s="36"/>
      <c r="F82" s="41">
        <f ca="1">IF(OFFSET($L$14,COLUMN(J78)-COLUMN($L$14),ROW(J78)-ROW($L$14))="","",OFFSET($L$14,COLUMN(J78)-COLUMN($L$14),ROW(J78)-ROW($L$14)))</f>
      </c>
      <c r="G82" s="42"/>
      <c r="H82" s="42"/>
      <c r="I82" s="36"/>
      <c r="J82" s="41">
        <f ca="1">IF(OFFSET($P$18,COLUMN(N78)-COLUMN($P$18),ROW(N78)-ROW($P$18))="","",OFFSET($P$18,COLUMN(N78)-COLUMN($P$18),ROW(N78)-ROW($P$18)))</f>
      </c>
      <c r="K82" s="42"/>
      <c r="L82" s="42"/>
      <c r="M82" s="36"/>
      <c r="N82" s="63">
        <f ca="1">IF(OFFSET($T$22,COLUMN(R78)-COLUMN($T$22),ROW(R78)-ROW($T$22))="","",OFFSET($T$22,COLUMN(R78)-COLUMN($T$22),ROW(R78)-ROW($T$22)))</f>
      </c>
      <c r="O82" s="64"/>
      <c r="P82" s="64"/>
      <c r="Q82" s="36"/>
      <c r="R82" s="41">
        <f ca="1">IF(OFFSET($X$26,COLUMN(V78)-COLUMN($X$26),ROW(V78)-ROW($X$26))="","",OFFSET($X$26,COLUMN(V78)-COLUMN($X$26),ROW(V78)-ROW($X$26)))</f>
      </c>
      <c r="S82" s="42"/>
      <c r="T82" s="42"/>
      <c r="U82" s="36"/>
      <c r="V82" s="41">
        <f ca="1">IF(OFFSET($AB$30,COLUMN(Z78)-COLUMN($AB$30),ROW(Z78)-ROW($AB$30))="","",OFFSET($AB$30,COLUMN(Z78)-COLUMN($AB$30),ROW(Z78)-ROW($AB$30)))</f>
      </c>
      <c r="W82" s="42"/>
      <c r="X82" s="42"/>
      <c r="Y82" s="36"/>
      <c r="Z82" s="41">
        <f ca="1">IF(OFFSET($AF$34,COLUMN(AD78)-COLUMN($AF$34),ROW(AD78)-ROW($AF$34))="","",OFFSET($AF$34,COLUMN(AD78)-COLUMN($AF$34),ROW(AD78)-ROW($AF$34)))</f>
      </c>
      <c r="AA82" s="42"/>
      <c r="AB82" s="42"/>
      <c r="AC82" s="36"/>
      <c r="AD82" s="63">
        <f ca="1">IF(OFFSET($AJ$38,COLUMN(AH78)-COLUMN($AJ$38),ROW(AH78)-ROW($AJ$38))="","",OFFSET($AJ$38,COLUMN(AH78)-COLUMN($AJ$38),ROW(AH78)-ROW($AJ$38)))</f>
      </c>
      <c r="AE82" s="64"/>
      <c r="AF82" s="64"/>
      <c r="AG82" s="36"/>
      <c r="AH82" s="18"/>
      <c r="AI82" s="19"/>
      <c r="AJ82" s="19"/>
      <c r="AK82" s="20"/>
      <c r="AL82" s="82"/>
      <c r="AM82" s="83"/>
      <c r="AN82" s="83"/>
      <c r="AO82" s="83"/>
      <c r="AP82" s="102"/>
      <c r="AQ82" s="103"/>
      <c r="AR82" s="104"/>
      <c r="AS82" s="83"/>
      <c r="AT82" s="105"/>
      <c r="AW82" s="53"/>
      <c r="AX82" s="21">
        <f ca="1">IF(OFFSET($H$10,COLUMN(BB78)-COLUMN($H$10),ROW(BB78)-ROW($H$10))="","",OFFSET($H$10,COLUMN(BB78)-COLUMN($H$10),ROW(BB78)-ROW($H$10)))</f>
      </c>
      <c r="AY82" s="22"/>
      <c r="AZ82" s="22"/>
      <c r="BA82" s="36"/>
      <c r="BB82" s="41">
        <f ca="1">IF(OFFSET($L$14,COLUMN(BF78)-COLUMN($L$14),ROW(BF78)-ROW($L$14))="","",OFFSET($L$14,COLUMN(BF78)-COLUMN($L$14),ROW(BF78)-ROW($L$14)))</f>
      </c>
      <c r="BC82" s="42"/>
      <c r="BD82" s="42"/>
      <c r="BE82" s="36"/>
      <c r="BF82" s="41">
        <f ca="1">IF(OFFSET($P$18,COLUMN(BJ78)-COLUMN($P$18),ROW(BJ78)-ROW($P$18))="","",OFFSET($P$18,COLUMN(BJ78)-COLUMN($P$18),ROW(BJ78)-ROW($P$18)))</f>
      </c>
      <c r="BG82" s="42"/>
      <c r="BH82" s="42"/>
      <c r="BI82" s="36"/>
      <c r="BJ82" s="63">
        <f ca="1">IF(OFFSET($T$22,COLUMN(BN78)-COLUMN($T$22),ROW(BN78)-ROW($T$22))="","",OFFSET($T$22,COLUMN(BN78)-COLUMN($T$22),ROW(BN78)-ROW($T$22)))</f>
      </c>
      <c r="BK82" s="64"/>
      <c r="BL82" s="64"/>
      <c r="BM82" s="36"/>
      <c r="BN82" s="41">
        <f ca="1">IF(OFFSET($X$26,COLUMN(BR78)-COLUMN($X$26),ROW(BR78)-ROW($X$26))="","",OFFSET($X$26,COLUMN(BR78)-COLUMN($X$26),ROW(BR78)-ROW($X$26)))</f>
      </c>
      <c r="BO82" s="42"/>
      <c r="BP82" s="42"/>
      <c r="BQ82" s="36"/>
      <c r="BR82" s="41">
        <f ca="1">IF(OFFSET($AB$30,COLUMN(BV78)-COLUMN($AB$30),ROW(BV78)-ROW($AB$30))="","",OFFSET($AB$30,COLUMN(BV78)-COLUMN($AB$30),ROW(BV78)-ROW($AB$30)))</f>
      </c>
      <c r="BS82" s="42"/>
      <c r="BT82" s="42"/>
      <c r="BU82" s="36"/>
      <c r="BV82" s="41">
        <f ca="1">IF(OFFSET($AF$34,COLUMN(BZ78)-COLUMN($AF$34),ROW(BZ78)-ROW($AF$34))="","",OFFSET($AF$34,COLUMN(BZ78)-COLUMN($AF$34),ROW(BZ78)-ROW($AF$34)))</f>
      </c>
      <c r="BW82" s="42"/>
      <c r="BX82" s="42"/>
      <c r="BY82" s="36"/>
      <c r="BZ82" s="63">
        <f ca="1">IF(OFFSET($AJ$38,COLUMN(CD78)-COLUMN($AJ$38),ROW(CD78)-ROW($AJ$38))="","",OFFSET($AJ$38,COLUMN(CD78)-COLUMN($AJ$38),ROW(CD78)-ROW($AJ$38)))</f>
      </c>
      <c r="CA82" s="64"/>
      <c r="CB82" s="64"/>
      <c r="CC82" s="36"/>
      <c r="CD82" s="18"/>
      <c r="CE82" s="19"/>
      <c r="CF82" s="19"/>
      <c r="CG82" s="20"/>
      <c r="CH82" s="82"/>
      <c r="CI82" s="83"/>
      <c r="CJ82" s="83"/>
      <c r="CK82" s="83"/>
      <c r="CL82" s="102"/>
      <c r="CM82" s="103"/>
      <c r="CN82" s="104"/>
      <c r="CO82" s="83"/>
      <c r="CP82" s="105"/>
    </row>
    <row r="83" spans="1:94" ht="13.5" customHeight="1">
      <c r="A83" s="38"/>
      <c r="B83" s="49">
        <f ca="1">IF(OFFSET($J$11,COLUMN($J$11)-COLUMN($J$11),ROW(H79)-ROW($J$11))="","",OFFSET($J$11,COLUMN($J$11)-COLUMN($J$11),ROW(H79)-ROW($J$11)))</f>
      </c>
      <c r="C83" s="50" t="s">
        <v>182</v>
      </c>
      <c r="D83" s="51">
        <f ca="1">IF(OFFSET($H$11,COLUMN(F79)-COLUMN($H$11),ROW(F79)-ROW($H$11))="","",OFFSET($H$11,COLUMN(F79)-COLUMN($H$11),ROW(F79)-ROW($H$11)))</f>
      </c>
      <c r="E83" s="52">
        <f>IF(B83="","",IF(B83&gt;D83,"○",IF(B83&gt;=D83,"△","●")))</f>
      </c>
      <c r="F83" s="49">
        <f ca="1">IF(OFFSET($N$15,COLUMN($N$15)-COLUMN($N$15),ROW(L79)-ROW($N$15))="","",OFFSET($N$15,COLUMN($N$15)-COLUMN($N$15),ROW(L79)-ROW($N$15)))</f>
      </c>
      <c r="G83" s="50" t="s">
        <v>182</v>
      </c>
      <c r="H83" s="51">
        <f ca="1">IF(OFFSET($L$15,COLUMN(J79)-COLUMN($L$15),ROW(J79)-ROW($L$15))="","",OFFSET($L$15,COLUMN(J79)-COLUMN($L$15),ROW(J79)-ROW($L$15)))</f>
      </c>
      <c r="I83" s="52">
        <f>IF(F83="","",IF(F83&gt;H83,"○",IF(F83&gt;=H83,"△","●")))</f>
      </c>
      <c r="J83" s="49">
        <f ca="1">IF(OFFSET($R$19,COLUMN(P79)-COLUMN($R$19),ROW(P79)-ROW($R$19))="","",OFFSET($R$19,COLUMN(P79)-COLUMN($R$19),ROW(P79)-ROW($R$19)))</f>
      </c>
      <c r="K83" s="50" t="s">
        <v>182</v>
      </c>
      <c r="L83" s="51">
        <f ca="1">IF(OFFSET($P$19,COLUMN(N79)-COLUMN($P$19),ROW(N79)-ROW($P$19))="","",OFFSET($P$19,COLUMN(N79)-COLUMN($P$19),ROW(N79)-ROW($P$19)))</f>
      </c>
      <c r="M83" s="52">
        <f>IF(J83="","",IF(J83&gt;L83,"○",IF(J83&gt;=L83,"△","●")))</f>
      </c>
      <c r="N83" s="49">
        <f ca="1">IF(OFFSET($V$23,COLUMN(T79)-COLUMN($V$23),ROW(T79)-ROW($V$23))="","",OFFSET($V$23,COLUMN(T79)-COLUMN($V$23),ROW(T79)-ROW($V$23)))</f>
      </c>
      <c r="O83" s="50" t="s">
        <v>182</v>
      </c>
      <c r="P83" s="51">
        <f ca="1">IF(OFFSET($T$23,COLUMN(R79)-COLUMN($T$23),ROW(R79)-ROW($T$23))="","",OFFSET($T$23,COLUMN(R79)-COLUMN($T$23),ROW(R79)-ROW($T$23)))</f>
      </c>
      <c r="Q83" s="52">
        <f>IF(N83="","",IF(N83&gt;P83,"○",IF(N83&gt;=P83,"△","●")))</f>
      </c>
      <c r="R83" s="49">
        <f ca="1">IF(OFFSET($Z$27,COLUMN(X79)-COLUMN($Z$27),ROW(X79)-ROW($Z$27))="","",OFFSET($Z$27,COLUMN(X79)-COLUMN($Z$27),ROW(X79)-ROW($Z$27)))</f>
      </c>
      <c r="S83" s="50" t="s">
        <v>182</v>
      </c>
      <c r="T83" s="51">
        <f ca="1">IF(OFFSET($T$23,COLUMN(V79)-COLUMN($T$23),ROW(V79)-ROW($T$23))="","",OFFSET($T$23,COLUMN(V79)-COLUMN($T$23),ROW(V79)-ROW($T$23)))</f>
      </c>
      <c r="U83" s="52">
        <f>IF(R83="","",IF(R83&gt;T83,"○",IF(R83&gt;=T83,"△","●")))</f>
      </c>
      <c r="V83" s="49">
        <f ca="1">IF(OFFSET($AD$31,COLUMN(AB79)-COLUMN($AD$31),ROW(AB79)-ROW($AD$31))="","",OFFSET($AD$31,COLUMN(AB79)-COLUMN($AD$31),ROW(AB79)-ROW($AD$31)))</f>
      </c>
      <c r="W83" s="50" t="s">
        <v>182</v>
      </c>
      <c r="X83" s="51">
        <f ca="1">IF(OFFSET($T$23,COLUMN(Z79)-COLUMN($T$23),ROW(Z79)-ROW($T$23))="","",OFFSET($T$23,COLUMN(Z79)-COLUMN($T$23),ROW(Z79)-ROW($T$23)))</f>
      </c>
      <c r="Y83" s="52">
        <f>IF(V83="","",IF(V83&gt;X83,"○",IF(V83&gt;=X83,"△","●")))</f>
      </c>
      <c r="Z83" s="49">
        <f ca="1">IF(OFFSET($AH$35,COLUMN(AF79)-COLUMN($AH$35),ROW(AF79)-ROW($AH$35))="","",OFFSET($AH$35,COLUMN(AF79)-COLUMN($AH$35),ROW(AF79)-ROW($AH$35)))</f>
      </c>
      <c r="AA83" s="50" t="s">
        <v>182</v>
      </c>
      <c r="AB83" s="51">
        <f ca="1">IF(OFFSET($T$23,COLUMN(AD79)-COLUMN($T$23),ROW(AD79)-ROW($T$23))="","",OFFSET($T$23,COLUMN(AD79)-COLUMN($T$23),ROW(AD79)-ROW($T$23)))</f>
      </c>
      <c r="AC83" s="52">
        <f>IF(Z83="","",IF(Z83&gt;AB83,"○",IF(Z83&gt;=AB83,"△","●")))</f>
      </c>
      <c r="AD83" s="49">
        <f ca="1">IF(OFFSET($AL$39,COLUMN(AJ79)-COLUMN($AL$39),ROW(AJ79)-ROW($AL$39))="","",OFFSET($AL$39,COLUMN(AJ79)-COLUMN($AL$39),ROW(AJ79)-ROW($AL$39)))</f>
      </c>
      <c r="AE83" s="50" t="s">
        <v>182</v>
      </c>
      <c r="AF83" s="51">
        <f ca="1">IF(OFFSET($T$23,COLUMN(AH79)-COLUMN($T$23),ROW(AH79)-ROW($T$23))="","",OFFSET($T$23,COLUMN(AH79)-COLUMN($T$23),ROW(AH79)-ROW($T$23)))</f>
      </c>
      <c r="AG83" s="52">
        <f>IF(AD83="","",IF(AD83&gt;AF83,"○",IF(AD83&gt;=AF83,"△","●")))</f>
      </c>
      <c r="AH83" s="87"/>
      <c r="AI83" s="88"/>
      <c r="AJ83" s="89"/>
      <c r="AK83" s="90">
        <f>IF(AH83="","",IF(AH83&gt;AJ83,"○",IF(AH83&gt;=AJ83,"△","●")))</f>
      </c>
      <c r="AL83" s="91"/>
      <c r="AM83" s="92"/>
      <c r="AN83" s="92"/>
      <c r="AO83" s="92"/>
      <c r="AP83" s="109"/>
      <c r="AQ83" s="110"/>
      <c r="AR83" s="111"/>
      <c r="AS83" s="92"/>
      <c r="AT83" s="112"/>
      <c r="AW83" s="114"/>
      <c r="AX83" s="49">
        <f ca="1">IF(OFFSET($J$11,COLUMN($J$11)-COLUMN($J$11),ROW(BD79)-ROW($J$11))="","",OFFSET($J$11,COLUMN($J$11)-COLUMN($J$11),ROW(BD79)-ROW($J$11)))</f>
      </c>
      <c r="AY83" s="50" t="s">
        <v>182</v>
      </c>
      <c r="AZ83" s="51">
        <f ca="1">IF(OFFSET($H$11,COLUMN(BB79)-COLUMN($H$11),ROW(BB79)-ROW($H$11))="","",OFFSET($H$11,COLUMN(BB79)-COLUMN($H$11),ROW(BB79)-ROW($H$11)))</f>
      </c>
      <c r="BA83" s="52">
        <f>IF(AX83="","",IF(AX83&gt;AZ83,"○",IF(AX83&gt;=AZ83,"△","●")))</f>
      </c>
      <c r="BB83" s="49">
        <f ca="1">IF(OFFSET($N$15,COLUMN($N$15)-COLUMN($N$15),ROW(BH79)-ROW($N$15))="","",OFFSET($N$15,COLUMN($N$15)-COLUMN($N$15),ROW(BH79)-ROW($N$15)))</f>
      </c>
      <c r="BC83" s="50" t="s">
        <v>182</v>
      </c>
      <c r="BD83" s="51">
        <f ca="1">IF(OFFSET($L$15,COLUMN(BF79)-COLUMN($L$15),ROW(BF79)-ROW($L$15))="","",OFFSET($L$15,COLUMN(BF79)-COLUMN($L$15),ROW(BF79)-ROW($L$15)))</f>
      </c>
      <c r="BE83" s="52">
        <f>IF(BB83="","",IF(BB83&gt;BD83,"○",IF(BB83&gt;=BD83,"△","●")))</f>
      </c>
      <c r="BF83" s="49">
        <f ca="1">IF(OFFSET($R$19,COLUMN(BL79)-COLUMN($R$19),ROW(BL79)-ROW($R$19))="","",OFFSET($R$19,COLUMN(BL79)-COLUMN($R$19),ROW(BL79)-ROW($R$19)))</f>
      </c>
      <c r="BG83" s="50" t="s">
        <v>182</v>
      </c>
      <c r="BH83" s="51">
        <f ca="1">IF(OFFSET($P$19,COLUMN(BJ79)-COLUMN($P$19),ROW(BJ79)-ROW($P$19))="","",OFFSET($P$19,COLUMN(BJ79)-COLUMN($P$19),ROW(BJ79)-ROW($P$19)))</f>
      </c>
      <c r="BI83" s="52">
        <f>IF(BF83="","",IF(BF83&gt;BH83,"○",IF(BF83&gt;=BH83,"△","●")))</f>
      </c>
      <c r="BJ83" s="49">
        <f ca="1">IF(OFFSET($V$23,COLUMN(BP79)-COLUMN($V$23),ROW(BP79)-ROW($V$23))="","",OFFSET($V$23,COLUMN(BP79)-COLUMN($V$23),ROW(BP79)-ROW($V$23)))</f>
      </c>
      <c r="BK83" s="50" t="s">
        <v>182</v>
      </c>
      <c r="BL83" s="51">
        <f ca="1">IF(OFFSET($T$23,COLUMN(BN79)-COLUMN($T$23),ROW(BN79)-ROW($T$23))="","",OFFSET($T$23,COLUMN(BN79)-COLUMN($T$23),ROW(BN79)-ROW($T$23)))</f>
      </c>
      <c r="BM83" s="52">
        <f>IF(BJ83="","",IF(BJ83&gt;BL83,"○",IF(BJ83&gt;=BL83,"△","●")))</f>
      </c>
      <c r="BN83" s="49">
        <f ca="1">IF(OFFSET($Z$27,COLUMN(BT79)-COLUMN($Z$27),ROW(BT79)-ROW($Z$27))="","",OFFSET($Z$27,COLUMN(BT79)-COLUMN($Z$27),ROW(BT79)-ROW($Z$27)))</f>
      </c>
      <c r="BO83" s="50" t="s">
        <v>182</v>
      </c>
      <c r="BP83" s="51">
        <f ca="1">IF(OFFSET($T$23,COLUMN(BR79)-COLUMN($T$23),ROW(BR79)-ROW($T$23))="","",OFFSET($T$23,COLUMN(BR79)-COLUMN($T$23),ROW(BR79)-ROW($T$23)))</f>
      </c>
      <c r="BQ83" s="52">
        <f>IF(BN83="","",IF(BN83&gt;BP83,"○",IF(BN83&gt;=BP83,"△","●")))</f>
      </c>
      <c r="BR83" s="49">
        <f ca="1">IF(OFFSET($AD$31,COLUMN(BX79)-COLUMN($AD$31),ROW(BX79)-ROW($AD$31))="","",OFFSET($AD$31,COLUMN(BX79)-COLUMN($AD$31),ROW(BX79)-ROW($AD$31)))</f>
      </c>
      <c r="BS83" s="50" t="s">
        <v>182</v>
      </c>
      <c r="BT83" s="51">
        <f ca="1">IF(OFFSET($T$23,COLUMN(BV79)-COLUMN($T$23),ROW(BV79)-ROW($T$23))="","",OFFSET($T$23,COLUMN(BV79)-COLUMN($T$23),ROW(BV79)-ROW($T$23)))</f>
      </c>
      <c r="BU83" s="52">
        <f>IF(BR83="","",IF(BR83&gt;BT83,"○",IF(BR83&gt;=BT83,"△","●")))</f>
      </c>
      <c r="BV83" s="49">
        <f ca="1">IF(OFFSET($AH$35,COLUMN(CB79)-COLUMN($AH$35),ROW(CB79)-ROW($AH$35))="","",OFFSET($AH$35,COLUMN(CB79)-COLUMN($AH$35),ROW(CB79)-ROW($AH$35)))</f>
      </c>
      <c r="BW83" s="50" t="s">
        <v>182</v>
      </c>
      <c r="BX83" s="51">
        <f ca="1">IF(OFFSET($T$23,COLUMN(BZ79)-COLUMN($T$23),ROW(BZ79)-ROW($T$23))="","",OFFSET($T$23,COLUMN(BZ79)-COLUMN($T$23),ROW(BZ79)-ROW($T$23)))</f>
      </c>
      <c r="BY83" s="52">
        <f>IF(BV83="","",IF(BV83&gt;BX83,"○",IF(BV83&gt;=BX83,"△","●")))</f>
      </c>
      <c r="BZ83" s="49">
        <f ca="1">IF(OFFSET($AL$39,COLUMN(CF79)-COLUMN($AL$39),ROW(CF79)-ROW($AL$39))="","",OFFSET($AL$39,COLUMN(CF79)-COLUMN($AL$39),ROW(CF79)-ROW($AL$39)))</f>
      </c>
      <c r="CA83" s="50" t="s">
        <v>182</v>
      </c>
      <c r="CB83" s="51">
        <f ca="1">IF(OFFSET($T$23,COLUMN(CD79)-COLUMN($T$23),ROW(CD79)-ROW($T$23))="","",OFFSET($T$23,COLUMN(CD79)-COLUMN($T$23),ROW(CD79)-ROW($T$23)))</f>
      </c>
      <c r="CC83" s="52">
        <f>IF(BZ83="","",IF(BZ83&gt;CB83,"○",IF(BZ83&gt;=CB83,"△","●")))</f>
      </c>
      <c r="CD83" s="87"/>
      <c r="CE83" s="88"/>
      <c r="CF83" s="89"/>
      <c r="CG83" s="90">
        <f>IF(CD83="","",IF(CD83&gt;CF83,"○",IF(CD83&gt;=CF83,"△","●")))</f>
      </c>
      <c r="CH83" s="91"/>
      <c r="CI83" s="92"/>
      <c r="CJ83" s="92"/>
      <c r="CK83" s="92"/>
      <c r="CL83" s="109"/>
      <c r="CM83" s="110"/>
      <c r="CN83" s="111"/>
      <c r="CO83" s="92"/>
      <c r="CP83" s="112"/>
    </row>
    <row r="85" spans="7:28" ht="13.5">
      <c r="G85" s="2" t="s">
        <v>185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7:28" ht="27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8" spans="1:46" ht="13.5">
      <c r="A88" s="3"/>
      <c r="B88" s="3" t="str">
        <f>A90</f>
        <v>コヴィーダ</v>
      </c>
      <c r="C88" s="3"/>
      <c r="D88" s="3"/>
      <c r="E88" s="3"/>
      <c r="F88" s="3" t="str">
        <f>A94</f>
        <v>今渡</v>
      </c>
      <c r="G88" s="3"/>
      <c r="H88" s="3"/>
      <c r="I88" s="3"/>
      <c r="J88" s="3" t="str">
        <f>A98</f>
        <v>川辺</v>
      </c>
      <c r="K88" s="3"/>
      <c r="L88" s="3"/>
      <c r="M88" s="3"/>
      <c r="N88" s="3" t="str">
        <f>A102</f>
        <v>坂祝</v>
      </c>
      <c r="O88" s="3"/>
      <c r="P88" s="3"/>
      <c r="Q88" s="3"/>
      <c r="R88" s="3" t="str">
        <f>A106</f>
        <v>桜ヶ丘ＦＣ</v>
      </c>
      <c r="S88" s="3"/>
      <c r="T88" s="3"/>
      <c r="U88" s="3"/>
      <c r="V88" s="3" t="str">
        <f>A110</f>
        <v>瀬尻</v>
      </c>
      <c r="W88" s="3"/>
      <c r="X88" s="3"/>
      <c r="Y88" s="3"/>
      <c r="Z88" s="3" t="str">
        <f>A114</f>
        <v>安桜</v>
      </c>
      <c r="AA88" s="3"/>
      <c r="AB88" s="3"/>
      <c r="AC88" s="3"/>
      <c r="AD88" s="3" t="str">
        <f>A118</f>
        <v>アンフィニ白</v>
      </c>
      <c r="AE88" s="3"/>
      <c r="AF88" s="3"/>
      <c r="AG88" s="3"/>
      <c r="AH88" s="3">
        <f>A122</f>
        <v>0</v>
      </c>
      <c r="AI88" s="3"/>
      <c r="AJ88" s="3"/>
      <c r="AK88" s="3"/>
      <c r="AL88" s="76" t="s">
        <v>178</v>
      </c>
      <c r="AM88" s="77" t="s">
        <v>126</v>
      </c>
      <c r="AN88" s="77" t="s">
        <v>127</v>
      </c>
      <c r="AO88" s="77" t="s">
        <v>128</v>
      </c>
      <c r="AP88" s="77" t="s">
        <v>129</v>
      </c>
      <c r="AQ88" s="93" t="s">
        <v>130</v>
      </c>
      <c r="AR88" s="77" t="s">
        <v>179</v>
      </c>
      <c r="AS88" s="77" t="s">
        <v>180</v>
      </c>
      <c r="AT88" s="94" t="s">
        <v>181</v>
      </c>
    </row>
    <row r="89" spans="1:4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78"/>
      <c r="AM89" s="79"/>
      <c r="AN89" s="79"/>
      <c r="AO89" s="79"/>
      <c r="AP89" s="79"/>
      <c r="AQ89" s="95"/>
      <c r="AR89" s="96"/>
      <c r="AS89" s="79"/>
      <c r="AT89" s="97"/>
    </row>
    <row r="90" spans="1:46" ht="13.5" customHeight="1">
      <c r="A90" s="53" t="str">
        <f>'リーグ組合せ'!D20</f>
        <v>コヴィーダ</v>
      </c>
      <c r="B90" s="6"/>
      <c r="C90" s="7"/>
      <c r="D90" s="7"/>
      <c r="E90" s="8"/>
      <c r="F90" s="9"/>
      <c r="G90" s="10"/>
      <c r="H90" s="10"/>
      <c r="I90" s="32"/>
      <c r="J90" s="9"/>
      <c r="K90" s="10"/>
      <c r="L90" s="10"/>
      <c r="M90" s="32"/>
      <c r="N90" s="9"/>
      <c r="O90" s="10"/>
      <c r="P90" s="10"/>
      <c r="Q90" s="32"/>
      <c r="R90" s="9"/>
      <c r="S90" s="10"/>
      <c r="T90" s="10"/>
      <c r="U90" s="32"/>
      <c r="V90" s="9"/>
      <c r="W90" s="10"/>
      <c r="X90" s="10"/>
      <c r="Y90" s="32"/>
      <c r="Z90" s="9"/>
      <c r="AA90" s="10"/>
      <c r="AB90" s="10"/>
      <c r="AC90" s="32"/>
      <c r="AD90" s="9"/>
      <c r="AE90" s="10"/>
      <c r="AF90" s="10"/>
      <c r="AG90" s="32"/>
      <c r="AH90" s="9"/>
      <c r="AI90" s="10"/>
      <c r="AJ90" s="10"/>
      <c r="AK90" s="32"/>
      <c r="AL90" s="80">
        <f>SUM(AM90:AO91)</f>
        <v>0</v>
      </c>
      <c r="AM90" s="81"/>
      <c r="AN90" s="81"/>
      <c r="AO90" s="81"/>
      <c r="AP90" s="98">
        <f>AH91+AH93+AD91+AD93+Z91+Z93+V93+V91+R93+R91+N93+N91+J93+J91+F93+F91+B93+B91</f>
        <v>0</v>
      </c>
      <c r="AQ90" s="99">
        <f>AJ93+AJ91+AF93+AF91+AB93+AB91+X93+X91+T93+T91+P93+P91+L93+L91+H93+H91+D93+D91</f>
        <v>0</v>
      </c>
      <c r="AR90" s="100">
        <f>AP90-AQ90</f>
        <v>0</v>
      </c>
      <c r="AS90" s="81">
        <f>SUM(AM92:AO93)</f>
        <v>0</v>
      </c>
      <c r="AT90" s="101"/>
    </row>
    <row r="91" spans="1:46" ht="13.5" customHeight="1">
      <c r="A91" s="53"/>
      <c r="B91" s="11"/>
      <c r="C91" s="12"/>
      <c r="D91" s="13"/>
      <c r="E91" s="14">
        <f>IF(B91="","",IF(B91&gt;D91,"○",IF(B91&gt;=D91,"△","●")))</f>
      </c>
      <c r="F91" s="15"/>
      <c r="G91" s="16" t="s">
        <v>182</v>
      </c>
      <c r="H91" s="17"/>
      <c r="I91" s="44">
        <f>IF(F91="","",IF(F91&gt;H91,"○",IF(F91&gt;=H91,"△","●")))</f>
      </c>
      <c r="J91" s="15"/>
      <c r="K91" s="16" t="s">
        <v>182</v>
      </c>
      <c r="L91" s="17"/>
      <c r="M91" s="44">
        <f>IF(J91="","",IF(J91&gt;L91,"○",IF(J91&gt;=L91,"△","●")))</f>
      </c>
      <c r="N91" s="15"/>
      <c r="O91" s="16" t="s">
        <v>182</v>
      </c>
      <c r="P91" s="17"/>
      <c r="Q91" s="44">
        <f>IF(N91="","",IF(N91&gt;P91,"○",IF(N91&gt;=P91,"△","●")))</f>
      </c>
      <c r="R91" s="15"/>
      <c r="S91" s="16" t="s">
        <v>182</v>
      </c>
      <c r="T91" s="17"/>
      <c r="U91" s="44">
        <f>IF(R91="","",IF(R91&gt;T91,"○",IF(R91&gt;=T91,"△","●")))</f>
      </c>
      <c r="V91" s="15"/>
      <c r="W91" s="16" t="s">
        <v>182</v>
      </c>
      <c r="X91" s="17"/>
      <c r="Y91" s="44">
        <f>IF(V91="","",IF(V91&gt;X91,"○",IF(V91&gt;=X91,"△","●")))</f>
      </c>
      <c r="Z91" s="15"/>
      <c r="AA91" s="16" t="s">
        <v>182</v>
      </c>
      <c r="AB91" s="17"/>
      <c r="AC91" s="44">
        <f>IF(Z91="","",IF(Z91&gt;AB91,"○",IF(Z91&gt;=AB91,"△","●")))</f>
      </c>
      <c r="AD91" s="15"/>
      <c r="AE91" s="16" t="s">
        <v>182</v>
      </c>
      <c r="AF91" s="17"/>
      <c r="AG91" s="44">
        <f>IF(AD91="","",IF(AD91&gt;AF91,"○",IF(AD91&gt;=AF91,"△","●")))</f>
      </c>
      <c r="AH91" s="15"/>
      <c r="AI91" s="16" t="s">
        <v>182</v>
      </c>
      <c r="AJ91" s="17"/>
      <c r="AK91" s="44">
        <f>IF(AH91="","",IF(AH91&gt;AJ91,"○",IF(AH91&gt;=AJ91,"△","●")))</f>
      </c>
      <c r="AL91" s="82"/>
      <c r="AM91" s="83"/>
      <c r="AN91" s="83"/>
      <c r="AO91" s="83"/>
      <c r="AP91" s="102"/>
      <c r="AQ91" s="103"/>
      <c r="AR91" s="104"/>
      <c r="AS91" s="83"/>
      <c r="AT91" s="105"/>
    </row>
    <row r="92" spans="1:46" ht="13.5" customHeight="1">
      <c r="A92" s="53"/>
      <c r="B92" s="18"/>
      <c r="C92" s="19"/>
      <c r="D92" s="19"/>
      <c r="E92" s="20"/>
      <c r="F92" s="21"/>
      <c r="G92" s="22"/>
      <c r="H92" s="22"/>
      <c r="I92" s="36"/>
      <c r="J92" s="21"/>
      <c r="K92" s="22"/>
      <c r="L92" s="22"/>
      <c r="M92" s="36"/>
      <c r="N92" s="21"/>
      <c r="O92" s="22"/>
      <c r="P92" s="22"/>
      <c r="Q92" s="36"/>
      <c r="R92" s="21"/>
      <c r="S92" s="22"/>
      <c r="T92" s="22"/>
      <c r="U92" s="36"/>
      <c r="V92" s="21"/>
      <c r="W92" s="22"/>
      <c r="X92" s="22"/>
      <c r="Y92" s="36"/>
      <c r="Z92" s="21"/>
      <c r="AA92" s="22"/>
      <c r="AB92" s="22"/>
      <c r="AC92" s="36"/>
      <c r="AD92" s="21"/>
      <c r="AE92" s="22"/>
      <c r="AF92" s="22"/>
      <c r="AG92" s="36"/>
      <c r="AH92" s="21"/>
      <c r="AI92" s="22"/>
      <c r="AJ92" s="22"/>
      <c r="AK92" s="36"/>
      <c r="AL92" s="82"/>
      <c r="AM92" s="83"/>
      <c r="AN92" s="83"/>
      <c r="AO92" s="83"/>
      <c r="AP92" s="102"/>
      <c r="AQ92" s="103"/>
      <c r="AR92" s="104"/>
      <c r="AS92" s="83"/>
      <c r="AT92" s="105"/>
    </row>
    <row r="93" spans="1:46" ht="13.5" customHeight="1">
      <c r="A93" s="53"/>
      <c r="B93" s="23"/>
      <c r="C93" s="24"/>
      <c r="D93" s="25"/>
      <c r="E93" s="26">
        <f>IF(B93="","",IF(B93&gt;D93,"○",IF(B93&gt;=D93,"△","●")))</f>
      </c>
      <c r="F93" s="27"/>
      <c r="G93" s="28" t="s">
        <v>182</v>
      </c>
      <c r="H93" s="29"/>
      <c r="I93" s="37">
        <f>IF(F93="","",IF(F93&gt;H93,"○",IF(F93&gt;=H93,"△","●")))</f>
      </c>
      <c r="J93" s="27"/>
      <c r="K93" s="28" t="s">
        <v>182</v>
      </c>
      <c r="L93" s="29"/>
      <c r="M93" s="37">
        <f>IF(J93="","",IF(J93&gt;L93,"○",IF(J93&gt;=L93,"△","●")))</f>
      </c>
      <c r="N93" s="27"/>
      <c r="O93" s="28" t="s">
        <v>182</v>
      </c>
      <c r="P93" s="29"/>
      <c r="Q93" s="37">
        <f>IF(N93="","",IF(N93&gt;P93,"○",IF(N93&gt;=P93,"△","●")))</f>
      </c>
      <c r="R93" s="27"/>
      <c r="S93" s="28" t="s">
        <v>182</v>
      </c>
      <c r="T93" s="29"/>
      <c r="U93" s="37">
        <f>IF(R93="","",IF(R93&gt;T93,"○",IF(R93&gt;=T93,"△","●")))</f>
      </c>
      <c r="V93" s="27"/>
      <c r="W93" s="28" t="s">
        <v>182</v>
      </c>
      <c r="X93" s="29"/>
      <c r="Y93" s="37">
        <f>IF(V93="","",IF(V93&gt;X93,"○",IF(V93&gt;=X93,"△","●")))</f>
      </c>
      <c r="Z93" s="27"/>
      <c r="AA93" s="28" t="s">
        <v>182</v>
      </c>
      <c r="AB93" s="29"/>
      <c r="AC93" s="37">
        <f>IF(Z93="","",IF(Z93&gt;AB93,"○",IF(Z93&gt;=AB93,"△","●")))</f>
      </c>
      <c r="AD93" s="27"/>
      <c r="AE93" s="28" t="s">
        <v>182</v>
      </c>
      <c r="AF93" s="29"/>
      <c r="AG93" s="37">
        <f>IF(AD93="","",IF(AD93&gt;AF93,"○",IF(AD93&gt;=AF93,"△","●")))</f>
      </c>
      <c r="AH93" s="27"/>
      <c r="AI93" s="28" t="s">
        <v>182</v>
      </c>
      <c r="AJ93" s="29"/>
      <c r="AK93" s="37">
        <f>IF(AH93="","",IF(AH93&gt;AJ93,"○",IF(AH93&gt;=AJ93,"△","●")))</f>
      </c>
      <c r="AL93" s="82"/>
      <c r="AM93" s="83"/>
      <c r="AN93" s="83"/>
      <c r="AO93" s="83"/>
      <c r="AP93" s="102"/>
      <c r="AQ93" s="103"/>
      <c r="AR93" s="104"/>
      <c r="AS93" s="83"/>
      <c r="AT93" s="105"/>
    </row>
    <row r="94" spans="1:46" ht="13.5" customHeight="1">
      <c r="A94" s="3" t="str">
        <f>'リーグ組合せ'!D21</f>
        <v>今渡</v>
      </c>
      <c r="B94" s="30">
        <f ca="1">IF(OFFSET($H$8,COLUMN(F90)-COLUMN($H$8),ROW(F90)-ROW($H$8))="","",OFFSET($H$8,COLUMN(F90)-COLUMN($H$8),ROW(F90)-ROW($H$8)))</f>
        <v>0</v>
      </c>
      <c r="C94" s="31"/>
      <c r="D94" s="31"/>
      <c r="E94" s="32"/>
      <c r="F94" s="6"/>
      <c r="G94" s="7"/>
      <c r="H94" s="7"/>
      <c r="I94" s="54"/>
      <c r="J94" s="9"/>
      <c r="K94" s="10"/>
      <c r="L94" s="10"/>
      <c r="M94" s="32"/>
      <c r="N94" s="9"/>
      <c r="O94" s="10"/>
      <c r="P94" s="10"/>
      <c r="Q94" s="32"/>
      <c r="R94" s="9"/>
      <c r="S94" s="10"/>
      <c r="T94" s="10"/>
      <c r="U94" s="32"/>
      <c r="V94" s="9"/>
      <c r="W94" s="10"/>
      <c r="X94" s="10"/>
      <c r="Y94" s="32"/>
      <c r="Z94" s="9"/>
      <c r="AA94" s="10"/>
      <c r="AB94" s="10"/>
      <c r="AC94" s="32"/>
      <c r="AD94" s="9"/>
      <c r="AE94" s="10"/>
      <c r="AF94" s="10"/>
      <c r="AG94" s="32"/>
      <c r="AH94" s="9"/>
      <c r="AI94" s="10"/>
      <c r="AJ94" s="10"/>
      <c r="AK94" s="32"/>
      <c r="AL94" s="82">
        <f>SUM(AM94:AO95)</f>
        <v>0</v>
      </c>
      <c r="AM94" s="83"/>
      <c r="AN94" s="83"/>
      <c r="AO94" s="83"/>
      <c r="AP94" s="102" t="e">
        <f>AH95+AH97+AD95+AD97+Z95+Z97+V97+V95+R97+R95+N97+N95+J97+J95+F97+F95+B97+B95</f>
        <v>#VALUE!</v>
      </c>
      <c r="AQ94" s="103" t="e">
        <f>AJ97+AJ95+AF97+AF95+AB97+AB95+X97+X95+T97+T95+P97+P95+L97+L95+H97+H95+D97+D95</f>
        <v>#VALUE!</v>
      </c>
      <c r="AR94" s="104" t="e">
        <f>AP94-AQ94</f>
        <v>#VALUE!</v>
      </c>
      <c r="AS94" s="83">
        <f>SUM(AM96:AO97)</f>
        <v>0</v>
      </c>
      <c r="AT94" s="105"/>
    </row>
    <row r="95" spans="1:46" ht="13.5" customHeight="1">
      <c r="A95" s="5"/>
      <c r="B95" s="33">
        <f ca="1">IF(OFFSET($J$9,COLUMN($J$9)-COLUMN($J$9),ROW(H91)-ROW($J$9))="","",OFFSET($J$9,COLUMN($J$9)-COLUMN($J$9),ROW(H91)-ROW($J$9)))</f>
      </c>
      <c r="C95" s="16" t="s">
        <v>182</v>
      </c>
      <c r="D95" s="34">
        <f ca="1">IF(OFFSET($H$9,COLUMN(F91)-COLUMN($H$9),ROW(F91)-ROW($H$9))="","",OFFSET($H$9,COLUMN(F91)-COLUMN($H$9),ROW(F91)-ROW($H$9)))</f>
      </c>
      <c r="E95" s="35">
        <f>IF(B95="","",IF(B95&gt;D95,"○",IF(B95&gt;=D95,"△","●")))</f>
      </c>
      <c r="F95" s="11"/>
      <c r="G95" s="12"/>
      <c r="H95" s="13"/>
      <c r="I95" s="14">
        <f>IF(F95="","",IF(F95&gt;H95,"○",IF(F95&gt;=H95,"△","●")))</f>
      </c>
      <c r="J95" s="15"/>
      <c r="K95" s="16" t="s">
        <v>182</v>
      </c>
      <c r="L95" s="17"/>
      <c r="M95" s="44">
        <f>IF(J95="","",IF(J95&gt;L95,"○",IF(J95&gt;=L95,"△","●")))</f>
      </c>
      <c r="N95" s="15"/>
      <c r="O95" s="16" t="s">
        <v>182</v>
      </c>
      <c r="P95" s="17"/>
      <c r="Q95" s="44">
        <f>IF(N95="","",IF(N95&gt;P95,"○",IF(N95&gt;=P95,"△","●")))</f>
      </c>
      <c r="R95" s="15"/>
      <c r="S95" s="16" t="s">
        <v>182</v>
      </c>
      <c r="T95" s="17"/>
      <c r="U95" s="44">
        <f>IF(R95="","",IF(R95&gt;T95,"○",IF(R95&gt;=T95,"△","●")))</f>
      </c>
      <c r="V95" s="15"/>
      <c r="W95" s="16" t="s">
        <v>182</v>
      </c>
      <c r="X95" s="17"/>
      <c r="Y95" s="44">
        <f>IF(V95="","",IF(V95&gt;X95,"○",IF(V95&gt;=X95,"△","●")))</f>
      </c>
      <c r="Z95" s="15"/>
      <c r="AA95" s="16" t="s">
        <v>182</v>
      </c>
      <c r="AB95" s="17"/>
      <c r="AC95" s="44">
        <f>IF(Z95="","",IF(Z95&gt;AB95,"○",IF(Z95&gt;=AB95,"△","●")))</f>
      </c>
      <c r="AD95" s="15"/>
      <c r="AE95" s="16" t="s">
        <v>182</v>
      </c>
      <c r="AF95" s="17"/>
      <c r="AG95" s="44">
        <f>IF(AD95="","",IF(AD95&gt;AF95,"○",IF(AD95&gt;=AF95,"△","●")))</f>
      </c>
      <c r="AH95" s="15"/>
      <c r="AI95" s="16" t="s">
        <v>182</v>
      </c>
      <c r="AJ95" s="17"/>
      <c r="AK95" s="44">
        <f>IF(AH95="","",IF(AH95&gt;AJ95,"○",IF(AH95&gt;=AJ95,"△","●")))</f>
      </c>
      <c r="AL95" s="82"/>
      <c r="AM95" s="83"/>
      <c r="AN95" s="83"/>
      <c r="AO95" s="83"/>
      <c r="AP95" s="102"/>
      <c r="AQ95" s="103"/>
      <c r="AR95" s="104"/>
      <c r="AS95" s="83"/>
      <c r="AT95" s="105"/>
    </row>
    <row r="96" spans="1:46" ht="13.5" customHeight="1">
      <c r="A96" s="5"/>
      <c r="B96" s="21">
        <f ca="1">IF(OFFSET($H$10,COLUMN(F92)-COLUMN($H$10),ROW(F92)-ROW($H$10))="","",OFFSET($H$10,COLUMN(F92)-COLUMN($H$10),ROW(F92)-ROW($H$10)))</f>
      </c>
      <c r="C96" s="22"/>
      <c r="D96" s="22"/>
      <c r="E96" s="36"/>
      <c r="F96" s="18"/>
      <c r="G96" s="19"/>
      <c r="H96" s="19"/>
      <c r="I96" s="20"/>
      <c r="J96" s="21"/>
      <c r="K96" s="22"/>
      <c r="L96" s="22"/>
      <c r="M96" s="36"/>
      <c r="N96" s="21"/>
      <c r="O96" s="22"/>
      <c r="P96" s="22"/>
      <c r="Q96" s="36"/>
      <c r="R96" s="21"/>
      <c r="S96" s="22"/>
      <c r="T96" s="22"/>
      <c r="U96" s="36"/>
      <c r="V96" s="21"/>
      <c r="W96" s="22"/>
      <c r="X96" s="22"/>
      <c r="Y96" s="36"/>
      <c r="Z96" s="21"/>
      <c r="AA96" s="22"/>
      <c r="AB96" s="22"/>
      <c r="AC96" s="36"/>
      <c r="AD96" s="21"/>
      <c r="AE96" s="22"/>
      <c r="AF96" s="22"/>
      <c r="AG96" s="36"/>
      <c r="AH96" s="21"/>
      <c r="AI96" s="22"/>
      <c r="AJ96" s="22"/>
      <c r="AK96" s="36"/>
      <c r="AL96" s="82"/>
      <c r="AM96" s="83"/>
      <c r="AN96" s="83"/>
      <c r="AO96" s="83"/>
      <c r="AP96" s="102"/>
      <c r="AQ96" s="103"/>
      <c r="AR96" s="104"/>
      <c r="AS96" s="83"/>
      <c r="AT96" s="105"/>
    </row>
    <row r="97" spans="1:46" ht="13.5" customHeight="1">
      <c r="A97" s="4"/>
      <c r="B97" s="33">
        <f ca="1">IF(OFFSET($J$11,COLUMN($J$11)-COLUMN($J$11),ROW(H93)-ROW($J$11))="","",OFFSET($J$11,COLUMN($J$11)-COLUMN($J$11),ROW(H93)-ROW($J$11)))</f>
      </c>
      <c r="C97" s="16" t="s">
        <v>182</v>
      </c>
      <c r="D97" s="34">
        <f ca="1">IF(OFFSET($H$11,COLUMN(F93)-COLUMN($H$11),ROW(F93)-ROW($H$11))="","",OFFSET($H$11,COLUMN(F93)-COLUMN($H$11),ROW(F93)-ROW($H$11)))</f>
      </c>
      <c r="E97" s="37">
        <f>IF(B97="","",IF(B97&gt;D97,"○",IF(B97&gt;=D97,"△","●")))</f>
      </c>
      <c r="F97" s="23"/>
      <c r="G97" s="24"/>
      <c r="H97" s="25"/>
      <c r="I97" s="26">
        <f>IF(F97="","",IF(F97&gt;H97,"○",IF(F97&gt;=H97,"△","●")))</f>
      </c>
      <c r="J97" s="27"/>
      <c r="K97" s="28" t="s">
        <v>182</v>
      </c>
      <c r="L97" s="29"/>
      <c r="M97" s="37">
        <f>IF(J97="","",IF(J97&gt;L97,"○",IF(J97&gt;=L97,"△","●")))</f>
      </c>
      <c r="N97" s="27"/>
      <c r="O97" s="28" t="s">
        <v>182</v>
      </c>
      <c r="P97" s="29"/>
      <c r="Q97" s="37">
        <f>IF(N97="","",IF(N97&gt;P97,"○",IF(N97&gt;=P97,"△","●")))</f>
      </c>
      <c r="R97" s="27"/>
      <c r="S97" s="28" t="s">
        <v>182</v>
      </c>
      <c r="T97" s="29"/>
      <c r="U97" s="37">
        <f>IF(R97="","",IF(R97&gt;T97,"○",IF(R97&gt;=T97,"△","●")))</f>
      </c>
      <c r="V97" s="27"/>
      <c r="W97" s="28" t="s">
        <v>182</v>
      </c>
      <c r="X97" s="29"/>
      <c r="Y97" s="37">
        <f>IF(V97="","",IF(V97&gt;X97,"○",IF(V97&gt;=X97,"△","●")))</f>
      </c>
      <c r="Z97" s="27"/>
      <c r="AA97" s="28" t="s">
        <v>182</v>
      </c>
      <c r="AB97" s="29"/>
      <c r="AC97" s="37">
        <f>IF(Z97="","",IF(Z97&gt;AB97,"○",IF(Z97&gt;=AB97,"△","●")))</f>
      </c>
      <c r="AD97" s="27"/>
      <c r="AE97" s="28" t="s">
        <v>182</v>
      </c>
      <c r="AF97" s="29"/>
      <c r="AG97" s="37">
        <f>IF(AD97="","",IF(AD97&gt;AF97,"○",IF(AD97&gt;=AF97,"△","●")))</f>
      </c>
      <c r="AH97" s="27"/>
      <c r="AI97" s="28" t="s">
        <v>182</v>
      </c>
      <c r="AJ97" s="29"/>
      <c r="AK97" s="37">
        <f>IF(AH97="","",IF(AH97&gt;AJ97,"○",IF(AH97&gt;=AJ97,"△","●")))</f>
      </c>
      <c r="AL97" s="82"/>
      <c r="AM97" s="83"/>
      <c r="AN97" s="83"/>
      <c r="AO97" s="83"/>
      <c r="AP97" s="102"/>
      <c r="AQ97" s="103"/>
      <c r="AR97" s="104"/>
      <c r="AS97" s="83"/>
      <c r="AT97" s="105"/>
    </row>
    <row r="98" spans="1:46" ht="13.5" customHeight="1">
      <c r="A98" s="38" t="str">
        <f>'リーグ組合せ'!D22</f>
        <v>川辺</v>
      </c>
      <c r="B98" s="30">
        <f ca="1">IF(OFFSET($H$8,COLUMN(F94)-COLUMN($H$8),ROW(F94)-ROW($H$8))="","",OFFSET($H$8,COLUMN(F94)-COLUMN($H$8),ROW(F94)-ROW($H$8)))</f>
      </c>
      <c r="C98" s="31"/>
      <c r="D98" s="31"/>
      <c r="E98" s="32"/>
      <c r="F98" s="39">
        <f ca="1">IF(OFFSET($L$12,COLUMN(J94)-COLUMN($L$12),ROW(J94)-ROW($L$12))="","",OFFSET($L$12,COLUMN(J94)-COLUMN($L$12),ROW(J94)-ROW($L$12)))</f>
      </c>
      <c r="G98" s="40"/>
      <c r="H98" s="40"/>
      <c r="I98" s="47"/>
      <c r="J98" s="55"/>
      <c r="K98" s="56"/>
      <c r="L98" s="56"/>
      <c r="M98" s="54"/>
      <c r="N98" s="57"/>
      <c r="O98" s="58"/>
      <c r="P98" s="58"/>
      <c r="Q98" s="32"/>
      <c r="R98" s="57"/>
      <c r="S98" s="58"/>
      <c r="T98" s="58"/>
      <c r="U98" s="32"/>
      <c r="V98" s="57"/>
      <c r="W98" s="58"/>
      <c r="X98" s="58"/>
      <c r="Y98" s="32"/>
      <c r="Z98" s="57"/>
      <c r="AA98" s="58"/>
      <c r="AB98" s="58"/>
      <c r="AC98" s="32"/>
      <c r="AD98" s="57"/>
      <c r="AE98" s="58"/>
      <c r="AF98" s="58"/>
      <c r="AG98" s="32"/>
      <c r="AH98" s="57"/>
      <c r="AI98" s="58"/>
      <c r="AJ98" s="58"/>
      <c r="AK98" s="32"/>
      <c r="AL98" s="82">
        <f>SUM(AM98:AO99)</f>
        <v>0</v>
      </c>
      <c r="AM98" s="83"/>
      <c r="AN98" s="83"/>
      <c r="AO98" s="83"/>
      <c r="AP98" s="102" t="e">
        <f>AH99+AH101+AD99+AD101+Z99+Z101+V101+V99+R101+R99+N101+N99+J101+J99+F101+F99+B101+B99</f>
        <v>#VALUE!</v>
      </c>
      <c r="AQ98" s="103" t="e">
        <f>AJ101+AJ99+AF101+AF99+AB101+AB99+X101+X99+T101+T99+P101+P99+L101+L99+H101+H99+D101+D99</f>
        <v>#VALUE!</v>
      </c>
      <c r="AR98" s="104" t="e">
        <f>AP98-AQ98</f>
        <v>#VALUE!</v>
      </c>
      <c r="AS98" s="83">
        <f>SUM(AM100:AO101)</f>
        <v>0</v>
      </c>
      <c r="AT98" s="106"/>
    </row>
    <row r="99" spans="1:46" ht="13.5" customHeight="1">
      <c r="A99" s="38"/>
      <c r="B99" s="33">
        <f ca="1">IF(OFFSET($J$9,COLUMN($J$9)-COLUMN($J$9),ROW(H95)-ROW($J$9))="","",OFFSET($J$9,COLUMN($J$9)-COLUMN($J$9),ROW(H95)-ROW($J$9)))</f>
      </c>
      <c r="C99" s="16" t="s">
        <v>182</v>
      </c>
      <c r="D99" s="34">
        <f ca="1">IF(OFFSET($H$9,COLUMN(F95)-COLUMN($H$9),ROW(F95)-ROW($H$9))="","",OFFSET($H$9,COLUMN(F95)-COLUMN($H$9),ROW(F95)-ROW($H$9)))</f>
      </c>
      <c r="E99" s="35">
        <f>IF(B99="","",IF(B99&gt;D99,"○",IF(B99&gt;=D99,"△","●")))</f>
      </c>
      <c r="F99" s="33">
        <f ca="1">IF(OFFSET($N$13,COLUMN($N$13)-COLUMN($N$13),ROW(L95)-ROW($N$13))="","",OFFSET($N$13,COLUMN($N$13)-COLUMN($N$13),ROW(L95)-ROW($N$13)))</f>
      </c>
      <c r="G99" s="16" t="s">
        <v>182</v>
      </c>
      <c r="H99" s="34">
        <f ca="1">IF(OFFSET($L$13,COLUMN(J95)-COLUMN($L$13),ROW(J95)-ROW($L$13))="","",OFFSET($L$13,COLUMN(J95)-COLUMN($L$13),ROW(J95)-ROW($L$13)))</f>
      </c>
      <c r="I99" s="44">
        <f>IF(F99="","",IF(F99&gt;H99,"○",IF(F99&gt;=H99,"△","●")))</f>
      </c>
      <c r="J99" s="11"/>
      <c r="K99" s="12"/>
      <c r="L99" s="13"/>
      <c r="M99" s="14">
        <f>IF(J99="","",IF(J99&gt;L99,"○",IF(J99&gt;=L99,"△","●")))</f>
      </c>
      <c r="N99" s="15"/>
      <c r="O99" s="16" t="s">
        <v>182</v>
      </c>
      <c r="P99" s="17"/>
      <c r="Q99" s="44">
        <f>IF(N99="","",IF(N99&gt;P99,"○",IF(N99&gt;=P99,"△","●")))</f>
      </c>
      <c r="R99" s="15"/>
      <c r="S99" s="16" t="s">
        <v>182</v>
      </c>
      <c r="T99" s="17"/>
      <c r="U99" s="44">
        <f>IF(R99="","",IF(R99&gt;T99,"○",IF(R99&gt;=T99,"△","●")))</f>
      </c>
      <c r="V99" s="15"/>
      <c r="W99" s="16" t="s">
        <v>182</v>
      </c>
      <c r="X99" s="17"/>
      <c r="Y99" s="44">
        <f>IF(V99="","",IF(V99&gt;X99,"○",IF(V99&gt;=X99,"△","●")))</f>
      </c>
      <c r="Z99" s="15"/>
      <c r="AA99" s="16" t="s">
        <v>182</v>
      </c>
      <c r="AB99" s="17"/>
      <c r="AC99" s="44">
        <f>IF(Z99="","",IF(Z99&gt;AB99,"○",IF(Z99&gt;=AB99,"△","●")))</f>
      </c>
      <c r="AD99" s="15"/>
      <c r="AE99" s="16" t="s">
        <v>182</v>
      </c>
      <c r="AF99" s="17"/>
      <c r="AG99" s="44">
        <f>IF(AD99="","",IF(AD99&gt;AF99,"○",IF(AD99&gt;=AF99,"△","●")))</f>
      </c>
      <c r="AH99" s="15"/>
      <c r="AI99" s="16" t="s">
        <v>182</v>
      </c>
      <c r="AJ99" s="17"/>
      <c r="AK99" s="44">
        <f>IF(AH99="","",IF(AH99&gt;AJ99,"○",IF(AH99&gt;=AJ99,"△","●")))</f>
      </c>
      <c r="AL99" s="82"/>
      <c r="AM99" s="83"/>
      <c r="AN99" s="83"/>
      <c r="AO99" s="83"/>
      <c r="AP99" s="102"/>
      <c r="AQ99" s="103"/>
      <c r="AR99" s="104"/>
      <c r="AS99" s="83"/>
      <c r="AT99" s="107"/>
    </row>
    <row r="100" spans="1:46" ht="13.5" customHeight="1">
      <c r="A100" s="38"/>
      <c r="B100" s="21">
        <f ca="1">IF(OFFSET($H$10,COLUMN(F96)-COLUMN($H$10),ROW(F96)-ROW($H$10))="","",OFFSET($H$10,COLUMN(F96)-COLUMN($H$10),ROW(F96)-ROW($H$10)))</f>
      </c>
      <c r="C100" s="22"/>
      <c r="D100" s="22"/>
      <c r="E100" s="36"/>
      <c r="F100" s="41">
        <f ca="1">IF(OFFSET($L$14,COLUMN(J96)-COLUMN($L$14),ROW(J96)-ROW($L$14))="","",OFFSET($L$14,COLUMN(J96)-COLUMN($L$14),ROW(J96)-ROW($L$14)))</f>
      </c>
      <c r="G100" s="42"/>
      <c r="H100" s="43"/>
      <c r="I100" s="36"/>
      <c r="J100" s="18"/>
      <c r="K100" s="19"/>
      <c r="L100" s="19"/>
      <c r="M100" s="20"/>
      <c r="N100" s="21"/>
      <c r="O100" s="22"/>
      <c r="P100" s="22"/>
      <c r="Q100" s="36"/>
      <c r="R100" s="21"/>
      <c r="S100" s="22"/>
      <c r="T100" s="22"/>
      <c r="U100" s="36"/>
      <c r="V100" s="21"/>
      <c r="W100" s="22"/>
      <c r="X100" s="22"/>
      <c r="Y100" s="36"/>
      <c r="Z100" s="21"/>
      <c r="AA100" s="22"/>
      <c r="AB100" s="22"/>
      <c r="AC100" s="36"/>
      <c r="AD100" s="21"/>
      <c r="AE100" s="22"/>
      <c r="AF100" s="22"/>
      <c r="AG100" s="36"/>
      <c r="AH100" s="21"/>
      <c r="AI100" s="22"/>
      <c r="AJ100" s="22"/>
      <c r="AK100" s="36"/>
      <c r="AL100" s="82"/>
      <c r="AM100" s="83"/>
      <c r="AN100" s="83"/>
      <c r="AO100" s="83"/>
      <c r="AP100" s="102"/>
      <c r="AQ100" s="103"/>
      <c r="AR100" s="104"/>
      <c r="AS100" s="83"/>
      <c r="AT100" s="107"/>
    </row>
    <row r="101" spans="1:46" ht="13.5" customHeight="1">
      <c r="A101" s="38"/>
      <c r="B101" s="33">
        <f ca="1">IF(OFFSET($J$11,COLUMN($J$11)-COLUMN($J$11),ROW(H97)-ROW($J$11))="","",OFFSET($J$11,COLUMN($J$11)-COLUMN($J$11),ROW(H97)-ROW($J$11)))</f>
      </c>
      <c r="C101" s="16" t="s">
        <v>182</v>
      </c>
      <c r="D101" s="34">
        <f ca="1">IF(OFFSET($H$11,COLUMN(F97)-COLUMN($H$11),ROW(F97)-ROW($H$11))="","",OFFSET($H$11,COLUMN(F97)-COLUMN($H$11),ROW(F97)-ROW($H$11)))</f>
      </c>
      <c r="E101" s="44">
        <f>IF(B101="","",IF(B101&gt;D101,"○",IF(B101&gt;=D101,"△","●")))</f>
      </c>
      <c r="F101" s="45">
        <f ca="1">IF(OFFSET($N$15,COLUMN($N$15)-COLUMN($N$15),ROW(L97)-ROW($N$15))="","",OFFSET($N$15,COLUMN($N$15)-COLUMN($N$15),ROW(L97)-ROW($N$15)))</f>
      </c>
      <c r="G101" s="28" t="s">
        <v>182</v>
      </c>
      <c r="H101" s="46">
        <f ca="1">IF(OFFSET($L$15,COLUMN(J97)-COLUMN($L$15),ROW(J97)-ROW($L$15))="","",OFFSET($L$15,COLUMN(J97)-COLUMN($L$15),ROW(J97)-ROW($L$15)))</f>
      </c>
      <c r="I101" s="37">
        <f>IF(F101="","",IF(F101&gt;H101,"○",IF(F101&gt;=H101,"△","●")))</f>
      </c>
      <c r="J101" s="23"/>
      <c r="K101" s="24"/>
      <c r="L101" s="25"/>
      <c r="M101" s="26">
        <f>IF(J101="","",IF(J101&gt;L101,"○",IF(J101&gt;=L101,"△","●")))</f>
      </c>
      <c r="N101" s="27"/>
      <c r="O101" s="28" t="s">
        <v>182</v>
      </c>
      <c r="P101" s="29"/>
      <c r="Q101" s="37">
        <f>IF(N101="","",IF(N101&gt;P101,"○",IF(N101&gt;=P101,"△","●")))</f>
      </c>
      <c r="R101" s="27"/>
      <c r="S101" s="28" t="s">
        <v>182</v>
      </c>
      <c r="T101" s="29"/>
      <c r="U101" s="37">
        <f>IF(R101="","",IF(R101&gt;T101,"○",IF(R101&gt;=T101,"△","●")))</f>
      </c>
      <c r="V101" s="27"/>
      <c r="W101" s="28" t="s">
        <v>182</v>
      </c>
      <c r="X101" s="29"/>
      <c r="Y101" s="37">
        <f>IF(V101="","",IF(V101&gt;X101,"○",IF(V101&gt;=X101,"△","●")))</f>
      </c>
      <c r="Z101" s="27"/>
      <c r="AA101" s="28" t="s">
        <v>182</v>
      </c>
      <c r="AB101" s="29"/>
      <c r="AC101" s="37">
        <f>IF(Z101="","",IF(Z101&gt;AB101,"○",IF(Z101&gt;=AB101,"△","●")))</f>
      </c>
      <c r="AD101" s="27"/>
      <c r="AE101" s="28" t="s">
        <v>182</v>
      </c>
      <c r="AF101" s="29"/>
      <c r="AG101" s="37">
        <f>IF(AD101="","",IF(AD101&gt;AF101,"○",IF(AD101&gt;=AF101,"△","●")))</f>
      </c>
      <c r="AH101" s="27"/>
      <c r="AI101" s="28" t="s">
        <v>182</v>
      </c>
      <c r="AJ101" s="29"/>
      <c r="AK101" s="37">
        <f>IF(AH101="","",IF(AH101&gt;AJ101,"○",IF(AH101&gt;=AJ101,"△","●")))</f>
      </c>
      <c r="AL101" s="82"/>
      <c r="AM101" s="83"/>
      <c r="AN101" s="83"/>
      <c r="AO101" s="83"/>
      <c r="AP101" s="102"/>
      <c r="AQ101" s="103"/>
      <c r="AR101" s="104"/>
      <c r="AS101" s="83"/>
      <c r="AT101" s="108"/>
    </row>
    <row r="102" spans="1:46" ht="13.5" customHeight="1">
      <c r="A102" s="38" t="str">
        <f>'リーグ組合せ'!D23</f>
        <v>坂祝</v>
      </c>
      <c r="B102" s="30">
        <f ca="1">IF(OFFSET($H$8,COLUMN(F98)-COLUMN($H$8),ROW(F98)-ROW($H$8))="","",OFFSET($H$8,COLUMN(F98)-COLUMN($H$8),ROW(F98)-ROW($H$8)))</f>
      </c>
      <c r="C102" s="31"/>
      <c r="D102" s="31"/>
      <c r="E102" s="47"/>
      <c r="F102" s="39">
        <f ca="1">IF(OFFSET($L$12,COLUMN(J98)-COLUMN($L$12),ROW(J98)-ROW($L$12))="","",OFFSET($L$12,COLUMN(J98)-COLUMN($L$12),ROW(J98)-ROW($L$12)))</f>
      </c>
      <c r="G102" s="40"/>
      <c r="H102" s="40"/>
      <c r="I102" s="47"/>
      <c r="J102" s="39">
        <f ca="1">IF(OFFSET($P$16,COLUMN(N98)-COLUMN($P$16),ROW(N98)-ROW($P$16))="","",OFFSET($P$16,COLUMN(N98)-COLUMN($P$16),ROW(N98)-ROW($P$16)))</f>
      </c>
      <c r="K102" s="40"/>
      <c r="L102" s="40"/>
      <c r="M102" s="47"/>
      <c r="N102" s="55"/>
      <c r="O102" s="56"/>
      <c r="P102" s="56"/>
      <c r="Q102" s="54"/>
      <c r="R102" s="57"/>
      <c r="S102" s="58"/>
      <c r="T102" s="58"/>
      <c r="U102" s="32"/>
      <c r="V102" s="57"/>
      <c r="W102" s="58"/>
      <c r="X102" s="58"/>
      <c r="Y102" s="32"/>
      <c r="Z102" s="57"/>
      <c r="AA102" s="58"/>
      <c r="AB102" s="58"/>
      <c r="AC102" s="32"/>
      <c r="AD102" s="57"/>
      <c r="AE102" s="58"/>
      <c r="AF102" s="58"/>
      <c r="AG102" s="32"/>
      <c r="AH102" s="57"/>
      <c r="AI102" s="58"/>
      <c r="AJ102" s="58"/>
      <c r="AK102" s="32"/>
      <c r="AL102" s="82">
        <f>SUM(AM102:AO103)</f>
        <v>0</v>
      </c>
      <c r="AM102" s="83"/>
      <c r="AN102" s="83"/>
      <c r="AO102" s="83"/>
      <c r="AP102" s="102" t="e">
        <f>AH103+AH105+AD103+AD105+Z103+Z105+V105+V103+R105+R103+N105+N103+J105+J103+F105+F103+B105+B103</f>
        <v>#VALUE!</v>
      </c>
      <c r="AQ102" s="103" t="e">
        <f>AJ105+AJ103+AF105+AF103+AB105+AB103+X105+X103+T105+T103+P105+P103+L105+L103+H105+H103+D105+D103</f>
        <v>#VALUE!</v>
      </c>
      <c r="AR102" s="104" t="e">
        <f>AP102-AQ102</f>
        <v>#VALUE!</v>
      </c>
      <c r="AS102" s="83">
        <f>SUM(AM104:AO105)</f>
        <v>0</v>
      </c>
      <c r="AT102" s="105"/>
    </row>
    <row r="103" spans="1:46" ht="13.5" customHeight="1">
      <c r="A103" s="38"/>
      <c r="B103" s="33">
        <f ca="1">IF(OFFSET($J$9,COLUMN($J$9)-COLUMN($J$9),ROW(H99)-ROW($J$9))="","",OFFSET($J$9,COLUMN($J$9)-COLUMN($J$9),ROW(H99)-ROW($J$9)))</f>
      </c>
      <c r="C103" s="16" t="s">
        <v>182</v>
      </c>
      <c r="D103" s="34">
        <f ca="1">IF(OFFSET($H$9,COLUMN(F99)-COLUMN($H$9),ROW(F99)-ROW($H$9))="","",OFFSET($H$9,COLUMN(F99)-COLUMN($H$9),ROW(F99)-ROW($H$9)))</f>
      </c>
      <c r="E103" s="44">
        <f>IF(B103="","",IF(B103&gt;D103,"○",IF(B103&gt;=D103,"△","●")))</f>
      </c>
      <c r="F103" s="33">
        <f ca="1">IF(OFFSET($N$13,COLUMN($N$13)-COLUMN($N$13),ROW(L99)-ROW($N$13))="","",OFFSET($N$13,COLUMN($N$13)-COLUMN($N$13),ROW(L99)-ROW($N$13)))</f>
      </c>
      <c r="G103" s="16" t="s">
        <v>182</v>
      </c>
      <c r="H103" s="34">
        <f ca="1">IF(OFFSET($L$13,COLUMN(J99)-COLUMN($L$13),ROW(J99)-ROW($L$13))="","",OFFSET($L$13,COLUMN(J99)-COLUMN($L$13),ROW(J99)-ROW($L$13)))</f>
      </c>
      <c r="I103" s="44">
        <f>IF(F103="","",IF(F103&gt;H103,"○",IF(F103&gt;=H103,"△","●")))</f>
      </c>
      <c r="J103" s="33">
        <f ca="1">IF(OFFSET($R$17,COLUMN(P99)-COLUMN($R$17),ROW(P99)-ROW($R$17))="","",OFFSET($R$17,COLUMN(P99)-COLUMN($R$17),ROW(P99)-ROW($R$17)))</f>
      </c>
      <c r="K103" s="16" t="s">
        <v>182</v>
      </c>
      <c r="L103" s="34">
        <f ca="1">IF(OFFSET($P$17,COLUMN(N99)-COLUMN($P$17),ROW(N99)-ROW($P$17))="","",OFFSET($P$17,COLUMN(N99)-COLUMN($P$17),ROW(N99)-ROW($P$17)))</f>
      </c>
      <c r="M103" s="44">
        <f>IF(J103="","",IF(J103&gt;L103,"○",IF(J103&gt;=L103,"△","●")))</f>
      </c>
      <c r="N103" s="11"/>
      <c r="O103" s="12"/>
      <c r="P103" s="13"/>
      <c r="Q103" s="14">
        <f>IF(N103="","",IF(N103&gt;P103,"○",IF(N103&gt;=P103,"△","●")))</f>
      </c>
      <c r="R103" s="15"/>
      <c r="S103" s="16" t="s">
        <v>182</v>
      </c>
      <c r="T103" s="17"/>
      <c r="U103" s="44">
        <f>IF(R103="","",IF(R103&gt;T103,"○",IF(R103&gt;=T103,"△","●")))</f>
      </c>
      <c r="V103" s="15"/>
      <c r="W103" s="16" t="s">
        <v>182</v>
      </c>
      <c r="X103" s="17"/>
      <c r="Y103" s="44">
        <f>IF(V103="","",IF(V103&gt;X103,"○",IF(V103&gt;=X103,"△","●")))</f>
      </c>
      <c r="Z103" s="15"/>
      <c r="AA103" s="16" t="s">
        <v>182</v>
      </c>
      <c r="AB103" s="17"/>
      <c r="AC103" s="44">
        <f>IF(Z103="","",IF(Z103&gt;AB103,"○",IF(Z103&gt;=AB103,"△","●")))</f>
      </c>
      <c r="AD103" s="15"/>
      <c r="AE103" s="16" t="s">
        <v>182</v>
      </c>
      <c r="AF103" s="17"/>
      <c r="AG103" s="44">
        <f>IF(AD103="","",IF(AD103&gt;AF103,"○",IF(AD103&gt;=AF103,"△","●")))</f>
      </c>
      <c r="AH103" s="15"/>
      <c r="AI103" s="16" t="s">
        <v>182</v>
      </c>
      <c r="AJ103" s="17"/>
      <c r="AK103" s="44">
        <f>IF(AH103="","",IF(AH103&gt;AJ103,"○",IF(AH103&gt;=AJ103,"△","●")))</f>
      </c>
      <c r="AL103" s="82"/>
      <c r="AM103" s="83"/>
      <c r="AN103" s="83"/>
      <c r="AO103" s="83"/>
      <c r="AP103" s="102"/>
      <c r="AQ103" s="103"/>
      <c r="AR103" s="104"/>
      <c r="AS103" s="83"/>
      <c r="AT103" s="105"/>
    </row>
    <row r="104" spans="1:46" ht="13.5" customHeight="1">
      <c r="A104" s="38"/>
      <c r="B104" s="21">
        <f ca="1">IF(OFFSET($H$10,COLUMN(F100)-COLUMN($H$10),ROW(F100)-ROW($H$10))="","",OFFSET($H$10,COLUMN(F100)-COLUMN($H$10),ROW(F100)-ROW($H$10)))</f>
      </c>
      <c r="C104" s="22"/>
      <c r="D104" s="22"/>
      <c r="E104" s="36"/>
      <c r="F104" s="41">
        <f ca="1">IF(OFFSET($L$14,COLUMN(J100)-COLUMN($L$14),ROW(J100)-ROW($L$14))="","",OFFSET($L$14,COLUMN(J100)-COLUMN($L$14),ROW(J100)-ROW($L$14)))</f>
      </c>
      <c r="G104" s="42"/>
      <c r="H104" s="43"/>
      <c r="I104" s="36"/>
      <c r="J104" s="41">
        <f ca="1">IF(OFFSET($P$18,COLUMN(N100)-COLUMN($P$18),ROW(N100)-ROW($P$18))="","",OFFSET($P$18,COLUMN(N100)-COLUMN($P$18),ROW(N100)-ROW($P$18)))</f>
      </c>
      <c r="K104" s="42"/>
      <c r="L104" s="43"/>
      <c r="M104" s="36"/>
      <c r="N104" s="59"/>
      <c r="O104" s="60"/>
      <c r="P104" s="60"/>
      <c r="Q104" s="20"/>
      <c r="R104" s="21"/>
      <c r="S104" s="22"/>
      <c r="T104" s="22"/>
      <c r="U104" s="36"/>
      <c r="V104" s="21"/>
      <c r="W104" s="22"/>
      <c r="X104" s="22"/>
      <c r="Y104" s="36"/>
      <c r="Z104" s="21"/>
      <c r="AA104" s="22"/>
      <c r="AB104" s="22"/>
      <c r="AC104" s="36"/>
      <c r="AD104" s="21"/>
      <c r="AE104" s="22"/>
      <c r="AF104" s="22"/>
      <c r="AG104" s="36"/>
      <c r="AH104" s="21"/>
      <c r="AI104" s="22"/>
      <c r="AJ104" s="22"/>
      <c r="AK104" s="36"/>
      <c r="AL104" s="82"/>
      <c r="AM104" s="83"/>
      <c r="AN104" s="83"/>
      <c r="AO104" s="83"/>
      <c r="AP104" s="102"/>
      <c r="AQ104" s="103"/>
      <c r="AR104" s="104"/>
      <c r="AS104" s="83"/>
      <c r="AT104" s="105"/>
    </row>
    <row r="105" spans="1:46" ht="13.5" customHeight="1">
      <c r="A105" s="38"/>
      <c r="B105" s="33">
        <f ca="1">IF(OFFSET($J$11,COLUMN($J$11)-COLUMN($J$11),ROW(H101)-ROW($J$11))="","",OFFSET($J$11,COLUMN($J$11)-COLUMN($J$11),ROW(H101)-ROW($J$11)))</f>
      </c>
      <c r="C105" s="16" t="s">
        <v>182</v>
      </c>
      <c r="D105" s="34">
        <f ca="1">IF(OFFSET($H$11,COLUMN(F101)-COLUMN($H$11),ROW(F101)-ROW($H$11))="","",OFFSET($H$11,COLUMN(F101)-COLUMN($H$11),ROW(F101)-ROW($H$11)))</f>
      </c>
      <c r="E105" s="37">
        <f>IF(B105="","",IF(B105&gt;D105,"○",IF(B105&gt;=D105,"△","●")))</f>
      </c>
      <c r="F105" s="45">
        <f ca="1">IF(OFFSET($N$15,COLUMN($N$15)-COLUMN($N$15),ROW(L101)-ROW($N$15))="","",OFFSET($N$15,COLUMN($N$15)-COLUMN($N$15),ROW(L101)-ROW($N$15)))</f>
      </c>
      <c r="G105" s="28" t="s">
        <v>182</v>
      </c>
      <c r="H105" s="46">
        <f ca="1">IF(OFFSET($L$15,COLUMN(J101)-COLUMN($L$15),ROW(J101)-ROW($L$15))="","",OFFSET($L$15,COLUMN(J101)-COLUMN($L$15),ROW(J101)-ROW($L$15)))</f>
      </c>
      <c r="I105" s="37">
        <f>IF(F105="","",IF(F105&gt;H105,"○",IF(F105&gt;=H105,"△","●")))</f>
      </c>
      <c r="J105" s="45">
        <f ca="1">IF(OFFSET($R$19,COLUMN(P101)-COLUMN($R$19),ROW(P101)-ROW($R$19))="","",OFFSET($R$19,COLUMN(P101)-COLUMN($R$19),ROW(P101)-ROW($R$19)))</f>
      </c>
      <c r="K105" s="28" t="s">
        <v>182</v>
      </c>
      <c r="L105" s="46">
        <f ca="1">IF(OFFSET($P$19,COLUMN(N101)-COLUMN($P$19),ROW(N101)-ROW($P$19))="","",OFFSET($P$19,COLUMN(N101)-COLUMN($P$19),ROW(N101)-ROW($P$19)))</f>
      </c>
      <c r="M105" s="37">
        <f>IF(J105="","",IF(J105&gt;L105,"○",IF(J105&gt;=L105,"△","●")))</f>
      </c>
      <c r="N105" s="61"/>
      <c r="O105" s="12"/>
      <c r="P105" s="62"/>
      <c r="Q105" s="26">
        <f>IF(N105="","",IF(N105&gt;P105,"○",IF(N105&gt;=P105,"△","●")))</f>
      </c>
      <c r="R105" s="65"/>
      <c r="S105" s="16" t="s">
        <v>182</v>
      </c>
      <c r="T105" s="35"/>
      <c r="U105" s="37">
        <f>IF(R105="","",IF(R105&gt;T105,"○",IF(R105&gt;=T105,"△","●")))</f>
      </c>
      <c r="V105" s="65"/>
      <c r="W105" s="16" t="s">
        <v>182</v>
      </c>
      <c r="X105" s="35"/>
      <c r="Y105" s="37">
        <f>IF(V105="","",IF(V105&gt;X105,"○",IF(V105&gt;=X105,"△","●")))</f>
      </c>
      <c r="Z105" s="27"/>
      <c r="AA105" s="28" t="s">
        <v>182</v>
      </c>
      <c r="AB105" s="29"/>
      <c r="AC105" s="37">
        <f>IF(Z105="","",IF(Z105&gt;AB105,"○",IF(Z105&gt;=AB105,"△","●")))</f>
      </c>
      <c r="AD105" s="27"/>
      <c r="AE105" s="28" t="s">
        <v>182</v>
      </c>
      <c r="AF105" s="29"/>
      <c r="AG105" s="37">
        <f>IF(AD105="","",IF(AD105&gt;AF105,"○",IF(AD105&gt;=AF105,"△","●")))</f>
      </c>
      <c r="AH105" s="27"/>
      <c r="AI105" s="28" t="s">
        <v>182</v>
      </c>
      <c r="AJ105" s="29"/>
      <c r="AK105" s="37">
        <f>IF(AH105="","",IF(AH105&gt;AJ105,"○",IF(AH105&gt;=AJ105,"△","●")))</f>
      </c>
      <c r="AL105" s="82"/>
      <c r="AM105" s="83"/>
      <c r="AN105" s="83"/>
      <c r="AO105" s="83"/>
      <c r="AP105" s="102"/>
      <c r="AQ105" s="103"/>
      <c r="AR105" s="104"/>
      <c r="AS105" s="83"/>
      <c r="AT105" s="105"/>
    </row>
    <row r="106" spans="1:46" ht="13.5" customHeight="1">
      <c r="A106" s="38" t="str">
        <f>'リーグ組合せ'!D24</f>
        <v>桜ヶ丘ＦＣ</v>
      </c>
      <c r="B106" s="30">
        <f ca="1">IF(OFFSET($H$8,COLUMN(F102)-COLUMN($H$8),ROW(F102)-ROW($H$8))="","",OFFSET($H$8,COLUMN(F102)-COLUMN($H$8),ROW(F102)-ROW($H$8)))</f>
      </c>
      <c r="C106" s="31"/>
      <c r="D106" s="31"/>
      <c r="E106" s="47"/>
      <c r="F106" s="39">
        <f ca="1">IF(OFFSET($L$12,COLUMN(J102)-COLUMN($L$12),ROW(J102)-ROW($L$12))="","",OFFSET($L$12,COLUMN(J102)-COLUMN($L$12),ROW(J102)-ROW($L$12)))</f>
      </c>
      <c r="G106" s="40"/>
      <c r="H106" s="40"/>
      <c r="I106" s="47"/>
      <c r="J106" s="39">
        <f ca="1">IF(OFFSET($P$16,COLUMN(N102)-COLUMN($P$16),ROW(N102)-ROW($P$16))="","",OFFSET($P$16,COLUMN(N102)-COLUMN($P$16),ROW(N102)-ROW($P$16)))</f>
      </c>
      <c r="K106" s="40"/>
      <c r="L106" s="40"/>
      <c r="M106" s="47"/>
      <c r="N106" s="30">
        <f ca="1">IF(OFFSET($T$20,COLUMN(R102)-COLUMN($T$20),ROW(R102)-ROW($T$20))="","",OFFSET($T$20,COLUMN(R102)-COLUMN($T$20),ROW(R102)-ROW($T$20)))</f>
      </c>
      <c r="O106" s="31"/>
      <c r="P106" s="31"/>
      <c r="Q106" s="47"/>
      <c r="R106" s="55"/>
      <c r="S106" s="56"/>
      <c r="T106" s="56"/>
      <c r="U106" s="54"/>
      <c r="V106" s="57"/>
      <c r="W106" s="58"/>
      <c r="X106" s="58"/>
      <c r="Y106" s="32"/>
      <c r="Z106" s="57"/>
      <c r="AA106" s="58"/>
      <c r="AB106" s="58"/>
      <c r="AC106" s="32"/>
      <c r="AD106" s="57"/>
      <c r="AE106" s="58"/>
      <c r="AF106" s="58"/>
      <c r="AG106" s="32"/>
      <c r="AH106" s="57"/>
      <c r="AI106" s="58"/>
      <c r="AJ106" s="58"/>
      <c r="AK106" s="32"/>
      <c r="AL106" s="82">
        <f>SUM(AM106:AO107)</f>
        <v>0</v>
      </c>
      <c r="AM106" s="83"/>
      <c r="AN106" s="83"/>
      <c r="AO106" s="83"/>
      <c r="AP106" s="102" t="e">
        <f>AH107+AH109+AD107+AD109+Z107+Z109+V109+V107+R109+R107+N109+N107+J109+J107+F109+F107+B109+B107</f>
        <v>#VALUE!</v>
      </c>
      <c r="AQ106" s="103" t="e">
        <f>AJ109+AJ107+AF109+AF107+AB109+AB107+X109+X107+T109+T107+P109+P107+L109+L107+H109+H107+D109+D107</f>
        <v>#VALUE!</v>
      </c>
      <c r="AR106" s="104" t="e">
        <f>AP106-AQ106</f>
        <v>#VALUE!</v>
      </c>
      <c r="AS106" s="83">
        <f>SUM(AM108:AO109)</f>
        <v>0</v>
      </c>
      <c r="AT106" s="105"/>
    </row>
    <row r="107" spans="1:46" ht="13.5" customHeight="1">
      <c r="A107" s="38"/>
      <c r="B107" s="33">
        <f ca="1">IF(OFFSET($J$9,COLUMN($J$9)-COLUMN($J$9),ROW(H103)-ROW($J$9))="","",OFFSET($J$9,COLUMN($J$9)-COLUMN($J$9),ROW(H103)-ROW($J$9)))</f>
      </c>
      <c r="C107" s="16" t="s">
        <v>182</v>
      </c>
      <c r="D107" s="34">
        <f ca="1">IF(OFFSET($H$9,COLUMN(F103)-COLUMN($H$9),ROW(F103)-ROW($H$9))="","",OFFSET($H$9,COLUMN(F103)-COLUMN($H$9),ROW(F103)-ROW($H$9)))</f>
      </c>
      <c r="E107" s="44">
        <f>IF(B107="","",IF(B107&gt;D107,"○",IF(B107&gt;=D107,"△","●")))</f>
      </c>
      <c r="F107" s="33">
        <f ca="1">IF(OFFSET($N$13,COLUMN($N$13)-COLUMN($N$13),ROW(L103)-ROW($N$13))="","",OFFSET($N$13,COLUMN($N$13)-COLUMN($N$13),ROW(L103)-ROW($N$13)))</f>
      </c>
      <c r="G107" s="16" t="s">
        <v>182</v>
      </c>
      <c r="H107" s="34">
        <f ca="1">IF(OFFSET($L$13,COLUMN(J103)-COLUMN($L$13),ROW(J103)-ROW($L$13))="","",OFFSET($L$13,COLUMN(J103)-COLUMN($L$13),ROW(J103)-ROW($L$13)))</f>
      </c>
      <c r="I107" s="44">
        <f>IF(F107="","",IF(F107&gt;H107,"○",IF(F107&gt;=H107,"△","●")))</f>
      </c>
      <c r="J107" s="33">
        <f ca="1">IF(OFFSET($R$17,COLUMN(P103)-COLUMN($R$17),ROW(P103)-ROW($R$17))="","",OFFSET($R$17,COLUMN(P103)-COLUMN($R$17),ROW(P103)-ROW($R$17)))</f>
      </c>
      <c r="K107" s="16" t="s">
        <v>182</v>
      </c>
      <c r="L107" s="34">
        <f ca="1">IF(OFFSET($P$17,COLUMN(N103)-COLUMN($P$17),ROW(N103)-ROW($P$17))="","",OFFSET($P$17,COLUMN(N103)-COLUMN($P$17),ROW(N103)-ROW($P$17)))</f>
      </c>
      <c r="M107" s="44">
        <f>IF(J107="","",IF(J107&gt;L107,"○",IF(J107&gt;=L107,"△","●")))</f>
      </c>
      <c r="N107" s="33">
        <f ca="1">IF(OFFSET($V$21,COLUMN(T103)-COLUMN($V$21),ROW(T103)-ROW($V$21))="","",OFFSET($V$21,COLUMN(T103)-COLUMN($V$21),ROW(T103)-ROW($V$21)))</f>
      </c>
      <c r="O107" s="16" t="s">
        <v>182</v>
      </c>
      <c r="P107" s="34">
        <f ca="1">IF(OFFSET($T$21,COLUMN(R103)-COLUMN($T$21),ROW(R103)-ROW($T$21))="","",OFFSET($T$21,COLUMN(R103)-COLUMN($T$21),ROW(R103)-ROW($T$21)))</f>
      </c>
      <c r="Q107" s="44">
        <f>IF(N107="","",IF(N107&gt;P107,"○",IF(N107&gt;=P107,"△","●")))</f>
      </c>
      <c r="R107" s="66"/>
      <c r="S107" s="67"/>
      <c r="T107" s="68"/>
      <c r="U107" s="14">
        <f>IF(R107="","",IF(R107&gt;T107,"○",IF(R107&gt;=T107,"△","●")))</f>
      </c>
      <c r="V107" s="15"/>
      <c r="W107" s="16" t="s">
        <v>182</v>
      </c>
      <c r="X107" s="17"/>
      <c r="Y107" s="44">
        <f>IF(V107="","",IF(V107&gt;X107,"○",IF(V107&gt;=X107,"△","●")))</f>
      </c>
      <c r="Z107" s="15"/>
      <c r="AA107" s="16" t="s">
        <v>182</v>
      </c>
      <c r="AB107" s="17"/>
      <c r="AC107" s="44">
        <f>IF(Z107="","",IF(Z107&gt;AB107,"○",IF(Z107&gt;=AB107,"△","●")))</f>
      </c>
      <c r="AD107" s="15"/>
      <c r="AE107" s="16" t="s">
        <v>182</v>
      </c>
      <c r="AF107" s="17"/>
      <c r="AG107" s="44">
        <f>IF(AD107="","",IF(AD107&gt;AF107,"○",IF(AD107&gt;=AF107,"△","●")))</f>
      </c>
      <c r="AH107" s="15"/>
      <c r="AI107" s="16" t="s">
        <v>182</v>
      </c>
      <c r="AJ107" s="17"/>
      <c r="AK107" s="44">
        <f>IF(AH107="","",IF(AH107&gt;AJ107,"○",IF(AH107&gt;=AJ107,"△","●")))</f>
      </c>
      <c r="AL107" s="82"/>
      <c r="AM107" s="83"/>
      <c r="AN107" s="83"/>
      <c r="AO107" s="83"/>
      <c r="AP107" s="102"/>
      <c r="AQ107" s="103"/>
      <c r="AR107" s="104"/>
      <c r="AS107" s="83"/>
      <c r="AT107" s="105"/>
    </row>
    <row r="108" spans="1:46" ht="13.5" customHeight="1">
      <c r="A108" s="38"/>
      <c r="B108" s="21">
        <f ca="1">IF(OFFSET($H$10,COLUMN(F104)-COLUMN($H$10),ROW(F104)-ROW($H$10))="","",OFFSET($H$10,COLUMN(F104)-COLUMN($H$10),ROW(F104)-ROW($H$10)))</f>
      </c>
      <c r="C108" s="22"/>
      <c r="D108" s="22"/>
      <c r="E108" s="36"/>
      <c r="F108" s="41">
        <f ca="1">IF(OFFSET($L$14,COLUMN(J104)-COLUMN($L$14),ROW(J104)-ROW($L$14))="","",OFFSET($L$14,COLUMN(J104)-COLUMN($L$14),ROW(J104)-ROW($L$14)))</f>
      </c>
      <c r="G108" s="42"/>
      <c r="H108" s="42"/>
      <c r="I108" s="36"/>
      <c r="J108" s="41">
        <f ca="1">IF(OFFSET($P$18,COLUMN(N104)-COLUMN($P$18),ROW(N104)-ROW($P$18))="","",OFFSET($P$18,COLUMN(N104)-COLUMN($P$18),ROW(N104)-ROW($P$18)))</f>
      </c>
      <c r="K108" s="42"/>
      <c r="L108" s="42"/>
      <c r="M108" s="36"/>
      <c r="N108" s="63">
        <f ca="1">IF(OFFSET($T$22,COLUMN(R104)-COLUMN($T$22),ROW(R104)-ROW($T$22))="","",OFFSET($T$22,COLUMN(R104)-COLUMN($T$22),ROW(R104)-ROW($T$22)))</f>
      </c>
      <c r="O108" s="64"/>
      <c r="P108" s="64"/>
      <c r="Q108" s="36"/>
      <c r="R108" s="6"/>
      <c r="S108" s="7"/>
      <c r="T108" s="7"/>
      <c r="U108" s="20"/>
      <c r="V108" s="21"/>
      <c r="W108" s="22"/>
      <c r="X108" s="22"/>
      <c r="Y108" s="36"/>
      <c r="Z108" s="21"/>
      <c r="AA108" s="22"/>
      <c r="AB108" s="22"/>
      <c r="AC108" s="36"/>
      <c r="AD108" s="21"/>
      <c r="AE108" s="22"/>
      <c r="AF108" s="22"/>
      <c r="AG108" s="36"/>
      <c r="AH108" s="21"/>
      <c r="AI108" s="22"/>
      <c r="AJ108" s="22"/>
      <c r="AK108" s="36"/>
      <c r="AL108" s="82"/>
      <c r="AM108" s="83"/>
      <c r="AN108" s="83"/>
      <c r="AO108" s="83"/>
      <c r="AP108" s="102"/>
      <c r="AQ108" s="103"/>
      <c r="AR108" s="104"/>
      <c r="AS108" s="83"/>
      <c r="AT108" s="105"/>
    </row>
    <row r="109" spans="1:46" ht="13.5" customHeight="1">
      <c r="A109" s="38"/>
      <c r="B109" s="33">
        <f ca="1">IF(OFFSET($J$11,COLUMN($J$11)-COLUMN($J$11),ROW(H105)-ROW($J$11))="","",OFFSET($J$11,COLUMN($J$11)-COLUMN($J$11),ROW(H105)-ROW($J$11)))</f>
      </c>
      <c r="C109" s="16" t="s">
        <v>182</v>
      </c>
      <c r="D109" s="34">
        <f ca="1">IF(OFFSET($H$11,COLUMN(F105)-COLUMN($H$11),ROW(F105)-ROW($H$11))="","",OFFSET($H$11,COLUMN(F105)-COLUMN($H$11),ROW(F105)-ROW($H$11)))</f>
      </c>
      <c r="E109" s="37">
        <f>IF(B109="","",IF(B109&gt;D109,"○",IF(B109&gt;=D109,"△","●")))</f>
      </c>
      <c r="F109" s="45">
        <f ca="1">IF(OFFSET($N$15,COLUMN($N$15)-COLUMN($N$15),ROW(L105)-ROW($N$15))="","",OFFSET($N$15,COLUMN($N$15)-COLUMN($N$15),ROW(L105)-ROW($N$15)))</f>
      </c>
      <c r="G109" s="28" t="s">
        <v>182</v>
      </c>
      <c r="H109" s="46">
        <f ca="1">IF(OFFSET($L$15,COLUMN(J105)-COLUMN($L$15),ROW(J105)-ROW($L$15))="","",OFFSET($L$15,COLUMN(J105)-COLUMN($L$15),ROW(J105)-ROW($L$15)))</f>
      </c>
      <c r="I109" s="37">
        <f>IF(F109="","",IF(F109&gt;H109,"○",IF(F109&gt;=H109,"△","●")))</f>
      </c>
      <c r="J109" s="45">
        <f ca="1">IF(OFFSET($R$19,COLUMN(P105)-COLUMN($R$19),ROW(P105)-ROW($R$19))="","",OFFSET($R$19,COLUMN(P105)-COLUMN($R$19),ROW(P105)-ROW($R$19)))</f>
      </c>
      <c r="K109" s="28" t="s">
        <v>182</v>
      </c>
      <c r="L109" s="46">
        <f ca="1">IF(OFFSET($P$19,COLUMN(N105)-COLUMN($P$19),ROW(N105)-ROW($P$19))="","",OFFSET($P$19,COLUMN(N105)-COLUMN($P$19),ROW(N105)-ROW($P$19)))</f>
      </c>
      <c r="M109" s="37">
        <f>IF(J109="","",IF(J109&gt;L109,"○",IF(J109&gt;=L109,"△","●")))</f>
      </c>
      <c r="N109" s="45">
        <f ca="1">IF(OFFSET($V$23,COLUMN(T105)-COLUMN($V$23),ROW(T105)-ROW($V$23))="","",OFFSET($V$23,COLUMN(T105)-COLUMN($V$23),ROW(T105)-ROW($V$23)))</f>
      </c>
      <c r="O109" s="28" t="s">
        <v>182</v>
      </c>
      <c r="P109" s="46">
        <f ca="1">IF(OFFSET($T$23,COLUMN(R105)-COLUMN($T$23),ROW(R105)-ROW($T$23))="","",OFFSET($T$23,COLUMN(R105)-COLUMN($T$23),ROW(R105)-ROW($T$23)))</f>
      </c>
      <c r="Q109" s="37">
        <f>IF(N109="","",IF(N109&gt;P109,"○",IF(N109&gt;=P109,"△","●")))</f>
      </c>
      <c r="R109" s="69"/>
      <c r="S109" s="70"/>
      <c r="T109" s="71"/>
      <c r="U109" s="26">
        <f>IF(R109="","",IF(R109&gt;T109,"○",IF(R109&gt;=T109,"△","●")))</f>
      </c>
      <c r="V109" s="27"/>
      <c r="W109" s="28" t="s">
        <v>182</v>
      </c>
      <c r="X109" s="29"/>
      <c r="Y109" s="37">
        <f>IF(V109="","",IF(V109&gt;X109,"○",IF(V109&gt;=X109,"△","●")))</f>
      </c>
      <c r="Z109" s="27"/>
      <c r="AA109" s="28" t="s">
        <v>182</v>
      </c>
      <c r="AB109" s="29"/>
      <c r="AC109" s="37">
        <f>IF(Z109="","",IF(Z109&gt;AB109,"○",IF(Z109&gt;=AB109,"△","●")))</f>
      </c>
      <c r="AD109" s="27"/>
      <c r="AE109" s="28" t="s">
        <v>182</v>
      </c>
      <c r="AF109" s="29"/>
      <c r="AG109" s="37">
        <f>IF(AD109="","",IF(AD109&gt;AF109,"○",IF(AD109&gt;=AF109,"△","●")))</f>
      </c>
      <c r="AH109" s="27"/>
      <c r="AI109" s="28" t="s">
        <v>182</v>
      </c>
      <c r="AJ109" s="29"/>
      <c r="AK109" s="37">
        <f>IF(AH109="","",IF(AH109&gt;AJ109,"○",IF(AH109&gt;=AJ109,"△","●")))</f>
      </c>
      <c r="AL109" s="82"/>
      <c r="AM109" s="83"/>
      <c r="AN109" s="83"/>
      <c r="AO109" s="83"/>
      <c r="AP109" s="102"/>
      <c r="AQ109" s="103"/>
      <c r="AR109" s="104"/>
      <c r="AS109" s="83"/>
      <c r="AT109" s="105"/>
    </row>
    <row r="110" spans="1:46" ht="13.5" customHeight="1">
      <c r="A110" s="38" t="str">
        <f>'リーグ組合せ'!D25</f>
        <v>瀬尻</v>
      </c>
      <c r="B110" s="30">
        <f ca="1">IF(OFFSET($H$8,COLUMN(F106)-COLUMN($H$8),ROW(F106)-ROW($H$8))="","",OFFSET($H$8,COLUMN(F106)-COLUMN($H$8),ROW(F106)-ROW($H$8)))</f>
      </c>
      <c r="C110" s="31"/>
      <c r="D110" s="31"/>
      <c r="E110" s="47"/>
      <c r="F110" s="39">
        <f ca="1">IF(OFFSET($L$12,COLUMN(J106)-COLUMN($L$12),ROW(J106)-ROW($L$12))="","",OFFSET($L$12,COLUMN(J106)-COLUMN($L$12),ROW(J106)-ROW($L$12)))</f>
      </c>
      <c r="G110" s="40"/>
      <c r="H110" s="40"/>
      <c r="I110" s="47"/>
      <c r="J110" s="39">
        <f ca="1">IF(OFFSET($P$16,COLUMN(N106)-COLUMN($P$16),ROW(N106)-ROW($P$16))="","",OFFSET($P$16,COLUMN(N106)-COLUMN($P$16),ROW(N106)-ROW($P$16)))</f>
      </c>
      <c r="K110" s="40"/>
      <c r="L110" s="40"/>
      <c r="M110" s="47"/>
      <c r="N110" s="30">
        <f ca="1">IF(OFFSET($T$20,COLUMN(R106)-COLUMN($T$20),ROW(R106)-ROW($T$20))="","",OFFSET($T$20,COLUMN(R106)-COLUMN($T$20),ROW(R106)-ROW($T$20)))</f>
      </c>
      <c r="O110" s="31"/>
      <c r="P110" s="31"/>
      <c r="Q110" s="47"/>
      <c r="R110" s="30">
        <f ca="1">IF(OFFSET($X$24,COLUMN(V106)-COLUMN($X$24),ROW(V106)-ROW($X$24))="","",OFFSET($X$24,COLUMN(V106)-COLUMN($X$24),ROW(V106)-ROW($X$24)))</f>
      </c>
      <c r="S110" s="31"/>
      <c r="T110" s="31"/>
      <c r="U110" s="47"/>
      <c r="V110" s="6"/>
      <c r="W110" s="7"/>
      <c r="X110" s="7"/>
      <c r="Y110" s="54"/>
      <c r="Z110" s="57"/>
      <c r="AA110" s="58"/>
      <c r="AB110" s="58"/>
      <c r="AC110" s="32"/>
      <c r="AD110" s="57"/>
      <c r="AE110" s="58"/>
      <c r="AF110" s="58"/>
      <c r="AG110" s="32"/>
      <c r="AH110" s="57"/>
      <c r="AI110" s="58"/>
      <c r="AJ110" s="58"/>
      <c r="AK110" s="32"/>
      <c r="AL110" s="82">
        <f>SUM(AM110:AO111)</f>
        <v>0</v>
      </c>
      <c r="AM110" s="83"/>
      <c r="AN110" s="83"/>
      <c r="AO110" s="83"/>
      <c r="AP110" s="102" t="e">
        <f>AH111+AH113+AD111+AD113+Z111+Z113+V113+V111+R113+R111+N113+N111+J113+J111+F113+F111+B113+B111</f>
        <v>#VALUE!</v>
      </c>
      <c r="AQ110" s="103" t="e">
        <f>AJ113+AJ111+AF113+AF111+AB113+AB111+X113+X111+T113+T111+P113+P111+L113+L111+H113+H111+D113+D111</f>
        <v>#VALUE!</v>
      </c>
      <c r="AR110" s="104" t="e">
        <f>AP110-AQ110</f>
        <v>#VALUE!</v>
      </c>
      <c r="AS110" s="83">
        <f>SUM(AM112:AO113)</f>
        <v>0</v>
      </c>
      <c r="AT110" s="105"/>
    </row>
    <row r="111" spans="1:46" ht="13.5" customHeight="1">
      <c r="A111" s="38"/>
      <c r="B111" s="33">
        <f ca="1">IF(OFFSET($J$9,COLUMN($J$9)-COLUMN($J$9),ROW(H107)-ROW($J$9))="","",OFFSET($J$9,COLUMN($J$9)-COLUMN($J$9),ROW(H107)-ROW($J$9)))</f>
      </c>
      <c r="C111" s="16" t="s">
        <v>182</v>
      </c>
      <c r="D111" s="34">
        <f ca="1">IF(OFFSET($H$9,COLUMN(F107)-COLUMN($H$9),ROW(F107)-ROW($H$9))="","",OFFSET($H$9,COLUMN(F107)-COLUMN($H$9),ROW(F107)-ROW($H$9)))</f>
      </c>
      <c r="E111" s="44">
        <f>IF(B111="","",IF(B111&gt;D111,"○",IF(B111&gt;=D111,"△","●")))</f>
      </c>
      <c r="F111" s="33">
        <f ca="1">IF(OFFSET($N$13,COLUMN($N$13)-COLUMN($N$13),ROW(L107)-ROW($N$13))="","",OFFSET($N$13,COLUMN($N$13)-COLUMN($N$13),ROW(L107)-ROW($N$13)))</f>
      </c>
      <c r="G111" s="16" t="s">
        <v>182</v>
      </c>
      <c r="H111" s="34">
        <f ca="1">IF(OFFSET($L$13,COLUMN(J107)-COLUMN($L$13),ROW(J107)-ROW($L$13))="","",OFFSET($L$13,COLUMN(J107)-COLUMN($L$13),ROW(J107)-ROW($L$13)))</f>
      </c>
      <c r="I111" s="44">
        <f>IF(F111="","",IF(F111&gt;H111,"○",IF(F111&gt;=H111,"△","●")))</f>
      </c>
      <c r="J111" s="33">
        <f ca="1">IF(OFFSET($R$17,COLUMN(P107)-COLUMN($R$17),ROW(P107)-ROW($R$17))="","",OFFSET($R$17,COLUMN(P107)-COLUMN($R$17),ROW(P107)-ROW($R$17)))</f>
      </c>
      <c r="K111" s="16" t="s">
        <v>182</v>
      </c>
      <c r="L111" s="34">
        <f ca="1">IF(OFFSET($P$17,COLUMN(N107)-COLUMN($P$17),ROW(N107)-ROW($P$17))="","",OFFSET($P$17,COLUMN(N107)-COLUMN($P$17),ROW(N107)-ROW($P$17)))</f>
      </c>
      <c r="M111" s="44">
        <f>IF(J111="","",IF(J111&gt;L111,"○",IF(J111&gt;=L111,"△","●")))</f>
      </c>
      <c r="N111" s="33">
        <f ca="1">IF(OFFSET($V$21,COLUMN(T107)-COLUMN($V$21),ROW(T107)-ROW($V$21))="","",OFFSET($V$21,COLUMN(T107)-COLUMN($V$21),ROW(T107)-ROW($V$21)))</f>
      </c>
      <c r="O111" s="16" t="s">
        <v>182</v>
      </c>
      <c r="P111" s="34">
        <f ca="1">IF(OFFSET($T$21,COLUMN(R107)-COLUMN($T$21),ROW(R107)-ROW($T$21))="","",OFFSET($T$21,COLUMN(R107)-COLUMN($T$21),ROW(R107)-ROW($T$21)))</f>
      </c>
      <c r="Q111" s="44">
        <f>IF(N111="","",IF(N111&gt;P111,"○",IF(N111&gt;=P111,"△","●")))</f>
      </c>
      <c r="R111" s="33">
        <f ca="1">IF(OFFSET($Z$25,COLUMN(X107)-COLUMN($Z$25),ROW(X107)-ROW($Z$25))="","",OFFSET($Z$25,COLUMN(X107)-COLUMN($Z$25),ROW(X107)-ROW($Z$25)))</f>
      </c>
      <c r="S111" s="16" t="s">
        <v>182</v>
      </c>
      <c r="T111" s="34">
        <f ca="1">IF(OFFSET($X$25,COLUMN(V107)-COLUMN($X$25),ROW(V107)-ROW($X$25))="","",OFFSET($X$25,COLUMN(V107)-COLUMN($X$25),ROW(V107)-ROW($X$25)))</f>
      </c>
      <c r="U111" s="44">
        <f>IF(R111="","",IF(R111&gt;T111,"○",IF(R111&gt;=T111,"△","●")))</f>
      </c>
      <c r="V111" s="11"/>
      <c r="W111" s="12"/>
      <c r="X111" s="13"/>
      <c r="Y111" s="14">
        <f>IF(V111="","",IF(V111&gt;X111,"○",IF(V111&gt;=X111,"△","●")))</f>
      </c>
      <c r="Z111" s="15"/>
      <c r="AA111" s="16" t="s">
        <v>182</v>
      </c>
      <c r="AB111" s="17"/>
      <c r="AC111" s="44">
        <f>IF(Z111="","",IF(Z111&gt;AB111,"○",IF(Z111&gt;=AB111,"△","●")))</f>
      </c>
      <c r="AD111" s="15"/>
      <c r="AE111" s="16" t="s">
        <v>182</v>
      </c>
      <c r="AF111" s="17"/>
      <c r="AG111" s="44">
        <f>IF(AD111="","",IF(AD111&gt;AF111,"○",IF(AD111&gt;=AF111,"△","●")))</f>
      </c>
      <c r="AH111" s="15"/>
      <c r="AI111" s="16" t="s">
        <v>182</v>
      </c>
      <c r="AJ111" s="17"/>
      <c r="AK111" s="44">
        <f>IF(AH111="","",IF(AH111&gt;AJ111,"○",IF(AH111&gt;=AJ111,"△","●")))</f>
      </c>
      <c r="AL111" s="82"/>
      <c r="AM111" s="83"/>
      <c r="AN111" s="83"/>
      <c r="AO111" s="83"/>
      <c r="AP111" s="102"/>
      <c r="AQ111" s="103"/>
      <c r="AR111" s="104"/>
      <c r="AS111" s="83"/>
      <c r="AT111" s="105"/>
    </row>
    <row r="112" spans="1:46" ht="13.5" customHeight="1">
      <c r="A112" s="38"/>
      <c r="B112" s="21">
        <f ca="1">IF(OFFSET($H$10,COLUMN(F108)-COLUMN($H$10),ROW(F108)-ROW($H$10))="","",OFFSET($H$10,COLUMN(F108)-COLUMN($H$10),ROW(F108)-ROW($H$10)))</f>
      </c>
      <c r="C112" s="22"/>
      <c r="D112" s="22"/>
      <c r="E112" s="36"/>
      <c r="F112" s="41">
        <f ca="1">IF(OFFSET($L$14,COLUMN(J108)-COLUMN($L$14),ROW(J108)-ROW($L$14))="","",OFFSET($L$14,COLUMN(J108)-COLUMN($L$14),ROW(J108)-ROW($L$14)))</f>
      </c>
      <c r="G112" s="42"/>
      <c r="H112" s="42"/>
      <c r="I112" s="36"/>
      <c r="J112" s="41">
        <f ca="1">IF(OFFSET($P$18,COLUMN(N108)-COLUMN($P$18),ROW(N108)-ROW($P$18))="","",OFFSET($P$18,COLUMN(N108)-COLUMN($P$18),ROW(N108)-ROW($P$18)))</f>
      </c>
      <c r="K112" s="42"/>
      <c r="L112" s="42"/>
      <c r="M112" s="36"/>
      <c r="N112" s="63">
        <f ca="1">IF(OFFSET($T$22,COLUMN(R108)-COLUMN($T$22),ROW(R108)-ROW($T$22))="","",OFFSET($T$22,COLUMN(R108)-COLUMN($T$22),ROW(R108)-ROW($T$22)))</f>
      </c>
      <c r="O112" s="64"/>
      <c r="P112" s="64"/>
      <c r="Q112" s="36"/>
      <c r="R112" s="41">
        <f ca="1">IF(OFFSET($X$26,COLUMN(V108)-COLUMN($X$26),ROW(V108)-ROW($X$26))="","",OFFSET($X$26,COLUMN(V108)-COLUMN($X$26),ROW(V108)-ROW($X$26)))</f>
      </c>
      <c r="S112" s="42"/>
      <c r="T112" s="42"/>
      <c r="U112" s="36"/>
      <c r="V112" s="18"/>
      <c r="W112" s="19"/>
      <c r="X112" s="19"/>
      <c r="Y112" s="20"/>
      <c r="Z112" s="21"/>
      <c r="AA112" s="22"/>
      <c r="AB112" s="22"/>
      <c r="AC112" s="36"/>
      <c r="AD112" s="21"/>
      <c r="AE112" s="22"/>
      <c r="AF112" s="22"/>
      <c r="AG112" s="36"/>
      <c r="AH112" s="21"/>
      <c r="AI112" s="22"/>
      <c r="AJ112" s="22"/>
      <c r="AK112" s="36"/>
      <c r="AL112" s="82"/>
      <c r="AM112" s="83"/>
      <c r="AN112" s="83"/>
      <c r="AO112" s="83"/>
      <c r="AP112" s="102"/>
      <c r="AQ112" s="103"/>
      <c r="AR112" s="104"/>
      <c r="AS112" s="83"/>
      <c r="AT112" s="105"/>
    </row>
    <row r="113" spans="1:46" ht="13.5" customHeight="1">
      <c r="A113" s="38"/>
      <c r="B113" s="33">
        <f ca="1">IF(OFFSET($J$11,COLUMN($J$11)-COLUMN($J$11),ROW(H109)-ROW($J$11))="","",OFFSET($J$11,COLUMN($J$11)-COLUMN($J$11),ROW(H109)-ROW($J$11)))</f>
      </c>
      <c r="C113" s="16" t="s">
        <v>182</v>
      </c>
      <c r="D113" s="34">
        <f ca="1">IF(OFFSET($H$11,COLUMN(F109)-COLUMN($H$11),ROW(F109)-ROW($H$11))="","",OFFSET($H$11,COLUMN(F109)-COLUMN($H$11),ROW(F109)-ROW($H$11)))</f>
      </c>
      <c r="E113" s="37">
        <f>IF(B113="","",IF(B113&gt;D113,"○",IF(B113&gt;=D113,"△","●")))</f>
      </c>
      <c r="F113" s="45">
        <f ca="1">IF(OFFSET($N$15,COLUMN($N$15)-COLUMN($N$15),ROW(L109)-ROW($N$15))="","",OFFSET($N$15,COLUMN($N$15)-COLUMN($N$15),ROW(L109)-ROW($N$15)))</f>
      </c>
      <c r="G113" s="28" t="s">
        <v>182</v>
      </c>
      <c r="H113" s="46">
        <f ca="1">IF(OFFSET($L$15,COLUMN(J109)-COLUMN($L$15),ROW(J109)-ROW($L$15))="","",OFFSET($L$15,COLUMN(J109)-COLUMN($L$15),ROW(J109)-ROW($L$15)))</f>
      </c>
      <c r="I113" s="37">
        <f>IF(F113="","",IF(F113&gt;H113,"○",IF(F113&gt;=H113,"△","●")))</f>
      </c>
      <c r="J113" s="45">
        <f ca="1">IF(OFFSET($R$19,COLUMN(P109)-COLUMN($R$19),ROW(P109)-ROW($R$19))="","",OFFSET($R$19,COLUMN(P109)-COLUMN($R$19),ROW(P109)-ROW($R$19)))</f>
      </c>
      <c r="K113" s="28" t="s">
        <v>182</v>
      </c>
      <c r="L113" s="46">
        <f ca="1">IF(OFFSET($P$19,COLUMN(N109)-COLUMN($P$19),ROW(N109)-ROW($P$19))="","",OFFSET($P$19,COLUMN(N109)-COLUMN($P$19),ROW(N109)-ROW($P$19)))</f>
      </c>
      <c r="M113" s="37">
        <f>IF(J113="","",IF(J113&gt;L113,"○",IF(J113&gt;=L113,"△","●")))</f>
      </c>
      <c r="N113" s="45">
        <f ca="1">IF(OFFSET($V$23,COLUMN(T109)-COLUMN($V$23),ROW(T109)-ROW($V$23))="","",OFFSET($V$23,COLUMN(T109)-COLUMN($V$23),ROW(T109)-ROW($V$23)))</f>
      </c>
      <c r="O113" s="28" t="s">
        <v>182</v>
      </c>
      <c r="P113" s="46">
        <f ca="1">IF(OFFSET($T$23,COLUMN(R109)-COLUMN($T$23),ROW(R109)-ROW($T$23))="","",OFFSET($T$23,COLUMN(R109)-COLUMN($T$23),ROW(R109)-ROW($T$23)))</f>
      </c>
      <c r="Q113" s="37">
        <f>IF(N113="","",IF(N113&gt;P113,"○",IF(N113&gt;=P113,"△","●")))</f>
      </c>
      <c r="R113" s="45">
        <f ca="1">IF(OFFSET($Z$27,COLUMN(X109)-COLUMN($Z$27),ROW(X109)-ROW($Z$27))="","",OFFSET($Z$27,COLUMN(X109)-COLUMN($Z$27),ROW(X109)-ROW($Z$27)))</f>
      </c>
      <c r="S113" s="28" t="s">
        <v>182</v>
      </c>
      <c r="T113" s="46">
        <f ca="1">IF(OFFSET($T$23,COLUMN(V109)-COLUMN($T$23),ROW(V109)-ROW($T$23))="","",OFFSET($T$23,COLUMN(V109)-COLUMN($T$23),ROW(V109)-ROW($T$23)))</f>
      </c>
      <c r="U113" s="37">
        <f>IF(R113="","",IF(R113&gt;T113,"○",IF(R113&gt;=T113,"△","●")))</f>
      </c>
      <c r="V113" s="72"/>
      <c r="W113" s="12"/>
      <c r="X113" s="73"/>
      <c r="Y113" s="26">
        <f>IF(V113="","",IF(V113&gt;X113,"○",IF(V113&gt;=X113,"△","●")))</f>
      </c>
      <c r="Z113" s="27"/>
      <c r="AA113" s="28" t="s">
        <v>182</v>
      </c>
      <c r="AB113" s="29"/>
      <c r="AC113" s="37">
        <f>IF(Z113="","",IF(Z113&gt;AB113,"○",IF(Z113&gt;=AB113,"△","●")))</f>
      </c>
      <c r="AD113" s="27"/>
      <c r="AE113" s="28" t="s">
        <v>182</v>
      </c>
      <c r="AF113" s="29"/>
      <c r="AG113" s="37">
        <f>IF(AD113="","",IF(AD113&gt;AF113,"○",IF(AD113&gt;=AF113,"△","●")))</f>
      </c>
      <c r="AH113" s="27"/>
      <c r="AI113" s="28" t="s">
        <v>182</v>
      </c>
      <c r="AJ113" s="29"/>
      <c r="AK113" s="37">
        <f>IF(AH113="","",IF(AH113&gt;AJ113,"○",IF(AH113&gt;=AJ113,"△","●")))</f>
      </c>
      <c r="AL113" s="82"/>
      <c r="AM113" s="83"/>
      <c r="AN113" s="83"/>
      <c r="AO113" s="83"/>
      <c r="AP113" s="102"/>
      <c r="AQ113" s="103"/>
      <c r="AR113" s="104"/>
      <c r="AS113" s="83"/>
      <c r="AT113" s="105"/>
    </row>
    <row r="114" spans="1:46" ht="13.5" customHeight="1">
      <c r="A114" s="38" t="str">
        <f>'リーグ組合せ'!D26</f>
        <v>安桜</v>
      </c>
      <c r="B114" s="30">
        <f ca="1">IF(OFFSET($H$8,COLUMN(F110)-COLUMN($H$8),ROW(F110)-ROW($H$8))="","",OFFSET($H$8,COLUMN(F110)-COLUMN($H$8),ROW(F110)-ROW($H$8)))</f>
      </c>
      <c r="C114" s="31"/>
      <c r="D114" s="31"/>
      <c r="E114" s="47"/>
      <c r="F114" s="39">
        <f ca="1">IF(OFFSET($L$12,COLUMN(J110)-COLUMN($L$12),ROW(J110)-ROW($L$12))="","",OFFSET($L$12,COLUMN(J110)-COLUMN($L$12),ROW(J110)-ROW($L$12)))</f>
      </c>
      <c r="G114" s="40"/>
      <c r="H114" s="40"/>
      <c r="I114" s="47"/>
      <c r="J114" s="39">
        <f ca="1">IF(OFFSET($P$16,COLUMN(N110)-COLUMN($P$16),ROW(N110)-ROW($P$16))="","",OFFSET($P$16,COLUMN(N110)-COLUMN($P$16),ROW(N110)-ROW($P$16)))</f>
      </c>
      <c r="K114" s="40"/>
      <c r="L114" s="40"/>
      <c r="M114" s="47"/>
      <c r="N114" s="30">
        <f ca="1">IF(OFFSET($T$20,COLUMN(R110)-COLUMN($T$20),ROW(R110)-ROW($T$20))="","",OFFSET($T$20,COLUMN(R110)-COLUMN($T$20),ROW(R110)-ROW($T$20)))</f>
      </c>
      <c r="O114" s="31"/>
      <c r="P114" s="31"/>
      <c r="Q114" s="47"/>
      <c r="R114" s="30">
        <f ca="1">IF(OFFSET($X$24,COLUMN(V110)-COLUMN($X$24),ROW(V110)-ROW($X$24))="","",OFFSET($X$24,COLUMN(V110)-COLUMN($X$24),ROW(V110)-ROW($X$24)))</f>
      </c>
      <c r="S114" s="31"/>
      <c r="T114" s="31"/>
      <c r="U114" s="47"/>
      <c r="V114" s="30">
        <f ca="1">IF(OFFSET($AB$28,COLUMN(Z110)-COLUMN($AB$28),ROW(Z110)-ROW($AB$28))="","",OFFSET($AB$28,COLUMN(Z110)-COLUMN($AB$28),ROW(Z110)-ROW($AB$28)))</f>
      </c>
      <c r="W114" s="31"/>
      <c r="X114" s="31"/>
      <c r="Y114" s="47"/>
      <c r="Z114" s="55"/>
      <c r="AA114" s="56"/>
      <c r="AB114" s="56"/>
      <c r="AC114" s="54"/>
      <c r="AD114" s="57"/>
      <c r="AE114" s="58"/>
      <c r="AF114" s="58"/>
      <c r="AG114" s="32"/>
      <c r="AH114" s="57"/>
      <c r="AI114" s="58"/>
      <c r="AJ114" s="58"/>
      <c r="AK114" s="32"/>
      <c r="AL114" s="82">
        <f>SUM(AM114:AO115)</f>
        <v>0</v>
      </c>
      <c r="AM114" s="83"/>
      <c r="AN114" s="83"/>
      <c r="AO114" s="83"/>
      <c r="AP114" s="102" t="e">
        <f>AH115+AH117+AD115+AD117+Z115+Z117+V117+V115+R117+R115+N117+N115+J117+J115+F117+F115+B117+B115</f>
        <v>#VALUE!</v>
      </c>
      <c r="AQ114" s="103" t="e">
        <f>AJ117+AJ115+AF117+AF115+AB117+AB115+X117+X115+T117+T115+P117+P115+L117+L115+H117+H115+D117+D115</f>
        <v>#VALUE!</v>
      </c>
      <c r="AR114" s="104" t="e">
        <f>AP114-AQ114</f>
        <v>#VALUE!</v>
      </c>
      <c r="AS114" s="83">
        <f>SUM(AM116:AO117)</f>
        <v>0</v>
      </c>
      <c r="AT114" s="105"/>
    </row>
    <row r="115" spans="1:46" ht="13.5" customHeight="1">
      <c r="A115" s="38"/>
      <c r="B115" s="33">
        <f ca="1">IF(OFFSET($J$9,COLUMN($J$9)-COLUMN($J$9),ROW(H111)-ROW($J$9))="","",OFFSET($J$9,COLUMN($J$9)-COLUMN($J$9),ROW(H111)-ROW($J$9)))</f>
      </c>
      <c r="C115" s="16" t="s">
        <v>182</v>
      </c>
      <c r="D115" s="34">
        <f ca="1">IF(OFFSET($H$9,COLUMN(F111)-COLUMN($H$9),ROW(F111)-ROW($H$9))="","",OFFSET($H$9,COLUMN(F111)-COLUMN($H$9),ROW(F111)-ROW($H$9)))</f>
      </c>
      <c r="E115" s="44">
        <f>IF(B115="","",IF(B115&gt;D115,"○",IF(B115&gt;=D115,"△","●")))</f>
      </c>
      <c r="F115" s="33">
        <f ca="1">IF(OFFSET($N$13,COLUMN($N$13)-COLUMN($N$13),ROW(L111)-ROW($N$13))="","",OFFSET($N$13,COLUMN($N$13)-COLUMN($N$13),ROW(L111)-ROW($N$13)))</f>
      </c>
      <c r="G115" s="16" t="s">
        <v>182</v>
      </c>
      <c r="H115" s="34">
        <f ca="1">IF(OFFSET($L$13,COLUMN(J111)-COLUMN($L$13),ROW(J111)-ROW($L$13))="","",OFFSET($L$13,COLUMN(J111)-COLUMN($L$13),ROW(J111)-ROW($L$13)))</f>
      </c>
      <c r="I115" s="44">
        <f>IF(F115="","",IF(F115&gt;H115,"○",IF(F115&gt;=H115,"△","●")))</f>
      </c>
      <c r="J115" s="33">
        <f ca="1">IF(OFFSET($R$17,COLUMN(P111)-COLUMN($R$17),ROW(P111)-ROW($R$17))="","",OFFSET($R$17,COLUMN(P111)-COLUMN($R$17),ROW(P111)-ROW($R$17)))</f>
      </c>
      <c r="K115" s="16" t="s">
        <v>182</v>
      </c>
      <c r="L115" s="34">
        <f ca="1">IF(OFFSET($P$17,COLUMN(N111)-COLUMN($P$17),ROW(N111)-ROW($P$17))="","",OFFSET($P$17,COLUMN(N111)-COLUMN($P$17),ROW(N111)-ROW($P$17)))</f>
      </c>
      <c r="M115" s="44">
        <f>IF(J115="","",IF(J115&gt;L115,"○",IF(J115&gt;=L115,"△","●")))</f>
      </c>
      <c r="N115" s="33">
        <f ca="1">IF(OFFSET($V$21,COLUMN(T111)-COLUMN($V$21),ROW(T111)-ROW($V$21))="","",OFFSET($V$21,COLUMN(T111)-COLUMN($V$21),ROW(T111)-ROW($V$21)))</f>
      </c>
      <c r="O115" s="16" t="s">
        <v>182</v>
      </c>
      <c r="P115" s="34">
        <f ca="1">IF(OFFSET($T$21,COLUMN(R111)-COLUMN($T$21),ROW(R111)-ROW($T$21))="","",OFFSET($T$21,COLUMN(R111)-COLUMN($T$21),ROW(R111)-ROW($T$21)))</f>
      </c>
      <c r="Q115" s="44">
        <f>IF(N115="","",IF(N115&gt;P115,"○",IF(N115&gt;=P115,"△","●")))</f>
      </c>
      <c r="R115" s="33">
        <f ca="1">IF(OFFSET($Z$25,COLUMN(X111)-COLUMN($Z$25),ROW(X111)-ROW($Z$25))="","",OFFSET($Z$25,COLUMN(X111)-COLUMN($Z$25),ROW(X111)-ROW($Z$25)))</f>
      </c>
      <c r="S115" s="16" t="s">
        <v>182</v>
      </c>
      <c r="T115" s="34">
        <f ca="1">IF(OFFSET($X$25,COLUMN(V111)-COLUMN($X$25),ROW(V111)-ROW($X$25))="","",OFFSET($X$25,COLUMN(V111)-COLUMN($X$25),ROW(V111)-ROW($X$25)))</f>
      </c>
      <c r="U115" s="44">
        <f>IF(R115="","",IF(R115&gt;T115,"○",IF(R115&gt;=T115,"△","●")))</f>
      </c>
      <c r="V115" s="33">
        <f ca="1">IF(OFFSET($AD$29,COLUMN(AB111)-COLUMN($AD$29),ROW(AB111)-ROW($AD$29))="","",OFFSET($AD$29,COLUMN(AB111)-COLUMN($AD$29),ROW(AB111)-ROW($AD$29)))</f>
      </c>
      <c r="W115" s="16" t="s">
        <v>182</v>
      </c>
      <c r="X115" s="34">
        <f ca="1">IF(OFFSET($AB$29,COLUMN(Z111)-COLUMN($AB$29),ROW(Z111)-ROW($AB$29))="","",OFFSET($AB$29,COLUMN(Z111)-COLUMN($AB$29),ROW(Z111)-ROW($AB$29)))</f>
      </c>
      <c r="Y115" s="44">
        <f>IF(V115="","",IF(V115&gt;X115,"○",IF(V115&gt;=X115,"△","●")))</f>
      </c>
      <c r="Z115" s="66"/>
      <c r="AA115" s="67"/>
      <c r="AB115" s="68"/>
      <c r="AC115" s="14">
        <f>IF(Z115="","",IF(Z115&gt;AB115,"○",IF(Z115&gt;=AB115,"△","●")))</f>
      </c>
      <c r="AD115" s="15"/>
      <c r="AE115" s="16" t="s">
        <v>182</v>
      </c>
      <c r="AF115" s="17"/>
      <c r="AG115" s="44">
        <f>IF(AD115="","",IF(AD115&gt;AF115,"○",IF(AD115&gt;=AF115,"△","●")))</f>
      </c>
      <c r="AH115" s="15"/>
      <c r="AI115" s="16" t="s">
        <v>182</v>
      </c>
      <c r="AJ115" s="17"/>
      <c r="AK115" s="44">
        <f>IF(AH115="","",IF(AH115&gt;AJ115,"○",IF(AH115&gt;=AJ115,"△","●")))</f>
      </c>
      <c r="AL115" s="82"/>
      <c r="AM115" s="83"/>
      <c r="AN115" s="83"/>
      <c r="AO115" s="83"/>
      <c r="AP115" s="102"/>
      <c r="AQ115" s="103"/>
      <c r="AR115" s="104"/>
      <c r="AS115" s="83"/>
      <c r="AT115" s="105"/>
    </row>
    <row r="116" spans="1:46" ht="13.5" customHeight="1">
      <c r="A116" s="38"/>
      <c r="B116" s="21">
        <f ca="1">IF(OFFSET($H$10,COLUMN(F112)-COLUMN($H$10),ROW(F112)-ROW($H$10))="","",OFFSET($H$10,COLUMN(F112)-COLUMN($H$10),ROW(F112)-ROW($H$10)))</f>
      </c>
      <c r="C116" s="22"/>
      <c r="D116" s="22"/>
      <c r="E116" s="36"/>
      <c r="F116" s="41">
        <f ca="1">IF(OFFSET($L$14,COLUMN(J112)-COLUMN($L$14),ROW(J112)-ROW($L$14))="","",OFFSET($L$14,COLUMN(J112)-COLUMN($L$14),ROW(J112)-ROW($L$14)))</f>
      </c>
      <c r="G116" s="42"/>
      <c r="H116" s="42"/>
      <c r="I116" s="36"/>
      <c r="J116" s="41">
        <f ca="1">IF(OFFSET($P$18,COLUMN(N112)-COLUMN($P$18),ROW(N112)-ROW($P$18))="","",OFFSET($P$18,COLUMN(N112)-COLUMN($P$18),ROW(N112)-ROW($P$18)))</f>
      </c>
      <c r="K116" s="42"/>
      <c r="L116" s="42"/>
      <c r="M116" s="36"/>
      <c r="N116" s="63">
        <f ca="1">IF(OFFSET($T$22,COLUMN(R112)-COLUMN($T$22),ROW(R112)-ROW($T$22))="","",OFFSET($T$22,COLUMN(R112)-COLUMN($T$22),ROW(R112)-ROW($T$22)))</f>
      </c>
      <c r="O116" s="64"/>
      <c r="P116" s="64"/>
      <c r="Q116" s="36"/>
      <c r="R116" s="41">
        <f ca="1">IF(OFFSET($X$26,COLUMN(V112)-COLUMN($X$26),ROW(V112)-ROW($X$26))="","",OFFSET($X$26,COLUMN(V112)-COLUMN($X$26),ROW(V112)-ROW($X$26)))</f>
      </c>
      <c r="S116" s="42"/>
      <c r="T116" s="42"/>
      <c r="U116" s="36"/>
      <c r="V116" s="41">
        <f ca="1">IF(OFFSET($AB$30,COLUMN(Z112)-COLUMN($AB$30),ROW(Z112)-ROW($AB$30))="","",OFFSET($AB$30,COLUMN(Z112)-COLUMN($AB$30),ROW(Z112)-ROW($AB$30)))</f>
      </c>
      <c r="W116" s="42"/>
      <c r="X116" s="42"/>
      <c r="Y116" s="36"/>
      <c r="Z116" s="6"/>
      <c r="AA116" s="7"/>
      <c r="AB116" s="7"/>
      <c r="AC116" s="20"/>
      <c r="AD116" s="21"/>
      <c r="AE116" s="22"/>
      <c r="AF116" s="22"/>
      <c r="AG116" s="36"/>
      <c r="AH116" s="21"/>
      <c r="AI116" s="22"/>
      <c r="AJ116" s="22"/>
      <c r="AK116" s="36"/>
      <c r="AL116" s="82"/>
      <c r="AM116" s="83"/>
      <c r="AN116" s="83"/>
      <c r="AO116" s="83"/>
      <c r="AP116" s="102"/>
      <c r="AQ116" s="103"/>
      <c r="AR116" s="104"/>
      <c r="AS116" s="83"/>
      <c r="AT116" s="105"/>
    </row>
    <row r="117" spans="1:46" ht="13.5" customHeight="1">
      <c r="A117" s="38"/>
      <c r="B117" s="33">
        <f ca="1">IF(OFFSET($J$11,COLUMN($J$11)-COLUMN($J$11),ROW(H113)-ROW($J$11))="","",OFFSET($J$11,COLUMN($J$11)-COLUMN($J$11),ROW(H113)-ROW($J$11)))</f>
      </c>
      <c r="C117" s="16" t="s">
        <v>182</v>
      </c>
      <c r="D117" s="34">
        <f ca="1">IF(OFFSET($H$11,COLUMN(F113)-COLUMN($H$11),ROW(F113)-ROW($H$11))="","",OFFSET($H$11,COLUMN(F113)-COLUMN($H$11),ROW(F113)-ROW($H$11)))</f>
      </c>
      <c r="E117" s="37">
        <f>IF(B117="","",IF(B117&gt;D117,"○",IF(B117&gt;=D117,"△","●")))</f>
      </c>
      <c r="F117" s="45">
        <f ca="1">IF(OFFSET($N$15,COLUMN($N$15)-COLUMN($N$15),ROW(L113)-ROW($N$15))="","",OFFSET($N$15,COLUMN($N$15)-COLUMN($N$15),ROW(L113)-ROW($N$15)))</f>
      </c>
      <c r="G117" s="28" t="s">
        <v>182</v>
      </c>
      <c r="H117" s="46">
        <f ca="1">IF(OFFSET($L$15,COLUMN(J113)-COLUMN($L$15),ROW(J113)-ROW($L$15))="","",OFFSET($L$15,COLUMN(J113)-COLUMN($L$15),ROW(J113)-ROW($L$15)))</f>
      </c>
      <c r="I117" s="37">
        <f>IF(F117="","",IF(F117&gt;H117,"○",IF(F117&gt;=H117,"△","●")))</f>
      </c>
      <c r="J117" s="45">
        <f ca="1">IF(OFFSET($R$19,COLUMN(P113)-COLUMN($R$19),ROW(P113)-ROW($R$19))="","",OFFSET($R$19,COLUMN(P113)-COLUMN($R$19),ROW(P113)-ROW($R$19)))</f>
      </c>
      <c r="K117" s="28" t="s">
        <v>182</v>
      </c>
      <c r="L117" s="46">
        <f ca="1">IF(OFFSET($P$19,COLUMN(N113)-COLUMN($P$19),ROW(N113)-ROW($P$19))="","",OFFSET($P$19,COLUMN(N113)-COLUMN($P$19),ROW(N113)-ROW($P$19)))</f>
      </c>
      <c r="M117" s="37">
        <f>IF(J117="","",IF(J117&gt;L117,"○",IF(J117&gt;=L117,"△","●")))</f>
      </c>
      <c r="N117" s="45">
        <f ca="1">IF(OFFSET($V$23,COLUMN(T113)-COLUMN($V$23),ROW(T113)-ROW($V$23))="","",OFFSET($V$23,COLUMN(T113)-COLUMN($V$23),ROW(T113)-ROW($V$23)))</f>
      </c>
      <c r="O117" s="28" t="s">
        <v>182</v>
      </c>
      <c r="P117" s="46">
        <f ca="1">IF(OFFSET($T$23,COLUMN(R113)-COLUMN($T$23),ROW(R113)-ROW($T$23))="","",OFFSET($T$23,COLUMN(R113)-COLUMN($T$23),ROW(R113)-ROW($T$23)))</f>
      </c>
      <c r="Q117" s="37">
        <f>IF(N117="","",IF(N117&gt;P117,"○",IF(N117&gt;=P117,"△","●")))</f>
      </c>
      <c r="R117" s="45">
        <f ca="1">IF(OFFSET($Z$27,COLUMN(X113)-COLUMN($Z$27),ROW(X113)-ROW($Z$27))="","",OFFSET($Z$27,COLUMN(X113)-COLUMN($Z$27),ROW(X113)-ROW($Z$27)))</f>
      </c>
      <c r="S117" s="28" t="s">
        <v>182</v>
      </c>
      <c r="T117" s="46">
        <f ca="1">IF(OFFSET($T$23,COLUMN(V113)-COLUMN($T$23),ROW(V113)-ROW($T$23))="","",OFFSET($T$23,COLUMN(V113)-COLUMN($T$23),ROW(V113)-ROW($T$23)))</f>
      </c>
      <c r="U117" s="37">
        <f>IF(R117="","",IF(R117&gt;T117,"○",IF(R117&gt;=T117,"△","●")))</f>
      </c>
      <c r="V117" s="45">
        <f ca="1">IF(OFFSET($AD$31,COLUMN(AB113)-COLUMN($AD$31),ROW(AB113)-ROW($AD$31))="","",OFFSET($AD$31,COLUMN(AB113)-COLUMN($AD$31),ROW(AB113)-ROW($AD$31)))</f>
      </c>
      <c r="W117" s="28" t="s">
        <v>182</v>
      </c>
      <c r="X117" s="46">
        <f ca="1">IF(OFFSET($T$23,COLUMN(Z113)-COLUMN($T$23),ROW(Z113)-ROW($T$23))="","",OFFSET($T$23,COLUMN(Z113)-COLUMN($T$23),ROW(Z113)-ROW($T$23)))</f>
      </c>
      <c r="Y117" s="37">
        <f>IF(V117="","",IF(V117&gt;X117,"○",IF(V117&gt;=X117,"△","●")))</f>
      </c>
      <c r="Z117" s="69"/>
      <c r="AA117" s="70"/>
      <c r="AB117" s="71"/>
      <c r="AC117" s="26">
        <f>IF(Z117="","",IF(Z117&gt;AB117,"○",IF(Z117&gt;=AB117,"△","●")))</f>
      </c>
      <c r="AD117" s="27"/>
      <c r="AE117" s="28" t="s">
        <v>182</v>
      </c>
      <c r="AF117" s="29"/>
      <c r="AG117" s="37">
        <f>IF(AD117="","",IF(AD117&gt;AF117,"○",IF(AD117&gt;=AF117,"△","●")))</f>
      </c>
      <c r="AH117" s="27"/>
      <c r="AI117" s="28" t="s">
        <v>182</v>
      </c>
      <c r="AJ117" s="29"/>
      <c r="AK117" s="37">
        <f>IF(AH117="","",IF(AH117&gt;AJ117,"○",IF(AH117&gt;=AJ117,"△","●")))</f>
      </c>
      <c r="AL117" s="82"/>
      <c r="AM117" s="83"/>
      <c r="AN117" s="83"/>
      <c r="AO117" s="83"/>
      <c r="AP117" s="102"/>
      <c r="AQ117" s="103"/>
      <c r="AR117" s="104"/>
      <c r="AS117" s="83"/>
      <c r="AT117" s="105"/>
    </row>
    <row r="118" spans="1:46" ht="13.5" customHeight="1">
      <c r="A118" s="48" t="str">
        <f>'リーグ組合せ'!D27</f>
        <v>アンフィニ白</v>
      </c>
      <c r="B118" s="30">
        <f ca="1">IF(OFFSET($H$8,COLUMN(F114)-COLUMN($H$8),ROW(F114)-ROW($H$8))="","",OFFSET($H$8,COLUMN(F114)-COLUMN($H$8),ROW(F114)-ROW($H$8)))</f>
      </c>
      <c r="C118" s="31"/>
      <c r="D118" s="31"/>
      <c r="E118" s="47"/>
      <c r="F118" s="39">
        <f ca="1">IF(OFFSET($L$12,COLUMN(J114)-COLUMN($L$12),ROW(J114)-ROW($L$12))="","",OFFSET($L$12,COLUMN(J114)-COLUMN($L$12),ROW(J114)-ROW($L$12)))</f>
      </c>
      <c r="G118" s="40"/>
      <c r="H118" s="40"/>
      <c r="I118" s="47"/>
      <c r="J118" s="39">
        <f ca="1">IF(OFFSET($P$16,COLUMN(N114)-COLUMN($P$16),ROW(N114)-ROW($P$16))="","",OFFSET($P$16,COLUMN(N114)-COLUMN($P$16),ROW(N114)-ROW($P$16)))</f>
      </c>
      <c r="K118" s="40"/>
      <c r="L118" s="40"/>
      <c r="M118" s="47"/>
      <c r="N118" s="30">
        <f ca="1">IF(OFFSET($T$20,COLUMN(R114)-COLUMN($T$20),ROW(R114)-ROW($T$20))="","",OFFSET($T$20,COLUMN(R114)-COLUMN($T$20),ROW(R114)-ROW($T$20)))</f>
      </c>
      <c r="O118" s="31"/>
      <c r="P118" s="31"/>
      <c r="Q118" s="47"/>
      <c r="R118" s="30">
        <f ca="1">IF(OFFSET($X$24,COLUMN(V114)-COLUMN($X$24),ROW(V114)-ROW($X$24))="","",OFFSET($X$24,COLUMN(V114)-COLUMN($X$24),ROW(V114)-ROW($X$24)))</f>
      </c>
      <c r="S118" s="31"/>
      <c r="T118" s="31"/>
      <c r="U118" s="47"/>
      <c r="V118" s="30">
        <f ca="1">IF(OFFSET($AB$28,COLUMN(Z114)-COLUMN($AB$28),ROW(Z114)-ROW($AB$28))="","",OFFSET($AB$28,COLUMN(Z114)-COLUMN($AB$28),ROW(Z114)-ROW($AB$28)))</f>
      </c>
      <c r="W118" s="31"/>
      <c r="X118" s="31"/>
      <c r="Y118" s="47"/>
      <c r="Z118" s="30">
        <f ca="1">IF(OFFSET($AF$32,COLUMN(AD114)-COLUMN($AF$32),ROW(AD114)-ROW($AF$32))="","",OFFSET($AF$32,COLUMN(AD114)-COLUMN($AF$32),ROW(AD114)-ROW($AF$32)))</f>
      </c>
      <c r="AA118" s="31"/>
      <c r="AB118" s="31"/>
      <c r="AC118" s="47"/>
      <c r="AD118" s="55"/>
      <c r="AE118" s="56"/>
      <c r="AF118" s="56"/>
      <c r="AG118" s="54"/>
      <c r="AH118" s="57"/>
      <c r="AI118" s="58"/>
      <c r="AJ118" s="58"/>
      <c r="AK118" s="32"/>
      <c r="AL118" s="82">
        <f>SUM(AM118:AO119)</f>
        <v>0</v>
      </c>
      <c r="AM118" s="83"/>
      <c r="AN118" s="83"/>
      <c r="AO118" s="83"/>
      <c r="AP118" s="102" t="e">
        <f>AH119+AH121+AD119+AD121+Z119+Z121+V121+V119+R121+R119+N121+N119+J121+J119+F121+F119+B121+B119</f>
        <v>#VALUE!</v>
      </c>
      <c r="AQ118" s="103" t="e">
        <f>AJ121+AJ119+AF121+AF119+AB121+AB119+X121+X119+T121+T119+P121+P119+L121+L119+H121+H119+D121+D119</f>
        <v>#VALUE!</v>
      </c>
      <c r="AR118" s="104" t="e">
        <f>AP118-AQ118</f>
        <v>#VALUE!</v>
      </c>
      <c r="AS118" s="83">
        <f>SUM(AM120:AO121)</f>
        <v>0</v>
      </c>
      <c r="AT118" s="105"/>
    </row>
    <row r="119" spans="1:46" ht="13.5" customHeight="1">
      <c r="A119" s="48"/>
      <c r="B119" s="33">
        <f ca="1">IF(OFFSET($J$9,COLUMN($J$9)-COLUMN($J$9),ROW(H115)-ROW($J$9))="","",OFFSET($J$9,COLUMN($J$9)-COLUMN($J$9),ROW(H115)-ROW($J$9)))</f>
      </c>
      <c r="C119" s="16" t="s">
        <v>182</v>
      </c>
      <c r="D119" s="34">
        <f ca="1">IF(OFFSET($H$9,COLUMN(F115)-COLUMN($H$9),ROW(F115)-ROW($H$9))="","",OFFSET($H$9,COLUMN(F115)-COLUMN($H$9),ROW(F115)-ROW($H$9)))</f>
      </c>
      <c r="E119" s="44">
        <f>IF(B119="","",IF(B119&gt;D119,"○",IF(B119&gt;=D119,"△","●")))</f>
      </c>
      <c r="F119" s="33">
        <f ca="1">IF(OFFSET($N$13,COLUMN($N$13)-COLUMN($N$13),ROW(L115)-ROW($N$13))="","",OFFSET($N$13,COLUMN($N$13)-COLUMN($N$13),ROW(L115)-ROW($N$13)))</f>
      </c>
      <c r="G119" s="16" t="s">
        <v>182</v>
      </c>
      <c r="H119" s="34">
        <f ca="1">IF(OFFSET($L$13,COLUMN(J115)-COLUMN($L$13),ROW(J115)-ROW($L$13))="","",OFFSET($L$13,COLUMN(J115)-COLUMN($L$13),ROW(J115)-ROW($L$13)))</f>
      </c>
      <c r="I119" s="44">
        <f>IF(F119="","",IF(F119&gt;H119,"○",IF(F119&gt;=H119,"△","●")))</f>
      </c>
      <c r="J119" s="33">
        <f ca="1">IF(OFFSET($R$17,COLUMN(P115)-COLUMN($R$17),ROW(P115)-ROW($R$17))="","",OFFSET($R$17,COLUMN(P115)-COLUMN($R$17),ROW(P115)-ROW($R$17)))</f>
      </c>
      <c r="K119" s="16" t="s">
        <v>182</v>
      </c>
      <c r="L119" s="34">
        <f ca="1">IF(OFFSET($P$17,COLUMN(N115)-COLUMN($P$17),ROW(N115)-ROW($P$17))="","",OFFSET($P$17,COLUMN(N115)-COLUMN($P$17),ROW(N115)-ROW($P$17)))</f>
      </c>
      <c r="M119" s="44">
        <f>IF(J119="","",IF(J119&gt;L119,"○",IF(J119&gt;=L119,"△","●")))</f>
      </c>
      <c r="N119" s="33">
        <f ca="1">IF(OFFSET($V$21,COLUMN(T115)-COLUMN($V$21),ROW(T115)-ROW($V$21))="","",OFFSET($V$21,COLUMN(T115)-COLUMN($V$21),ROW(T115)-ROW($V$21)))</f>
      </c>
      <c r="O119" s="16" t="s">
        <v>182</v>
      </c>
      <c r="P119" s="34">
        <f ca="1">IF(OFFSET($T$21,COLUMN(R115)-COLUMN($T$21),ROW(R115)-ROW($T$21))="","",OFFSET($T$21,COLUMN(R115)-COLUMN($T$21),ROW(R115)-ROW($T$21)))</f>
      </c>
      <c r="Q119" s="44">
        <f>IF(N119="","",IF(N119&gt;P119,"○",IF(N119&gt;=P119,"△","●")))</f>
      </c>
      <c r="R119" s="33">
        <f ca="1">IF(OFFSET($Z$25,COLUMN(X115)-COLUMN($Z$25),ROW(X115)-ROW($Z$25))="","",OFFSET($Z$25,COLUMN(X115)-COLUMN($Z$25),ROW(X115)-ROW($Z$25)))</f>
      </c>
      <c r="S119" s="16" t="s">
        <v>182</v>
      </c>
      <c r="T119" s="34">
        <f ca="1">IF(OFFSET($X$25,COLUMN(V115)-COLUMN($X$25),ROW(V115)-ROW($X$25))="","",OFFSET($X$25,COLUMN(V115)-COLUMN($X$25),ROW(V115)-ROW($X$25)))</f>
      </c>
      <c r="U119" s="44">
        <f>IF(R119="","",IF(R119&gt;T119,"○",IF(R119&gt;=T119,"△","●")))</f>
      </c>
      <c r="V119" s="33">
        <f ca="1">IF(OFFSET($AD$29,COLUMN(AB115)-COLUMN($AD$29),ROW(AB115)-ROW($AD$29))="","",OFFSET($AD$29,COLUMN(AB115)-COLUMN($AD$29),ROW(AB115)-ROW($AD$29)))</f>
      </c>
      <c r="W119" s="16" t="s">
        <v>182</v>
      </c>
      <c r="X119" s="34">
        <f ca="1">IF(OFFSET($AB$29,COLUMN(Z115)-COLUMN($AB$29),ROW(Z115)-ROW($AB$29))="","",OFFSET($AB$29,COLUMN(Z115)-COLUMN($AB$29),ROW(Z115)-ROW($AB$29)))</f>
      </c>
      <c r="Y119" s="44">
        <f>IF(V119="","",IF(V119&gt;X119,"○",IF(V119&gt;=X119,"△","●")))</f>
      </c>
      <c r="Z119" s="33">
        <f ca="1">IF(OFFSET($AH$33,COLUMN(AF115)-COLUMN($AH$33),ROW(AF115)-ROW($AH$33))="","",OFFSET($AH$33,COLUMN(AF115)-COLUMN($AH$33),ROW(AF115)-ROW($AH$33)))</f>
      </c>
      <c r="AA119" s="16" t="s">
        <v>182</v>
      </c>
      <c r="AB119" s="34">
        <f ca="1">IF(OFFSET($AF$33,COLUMN(AD115)-COLUMN($AF$33),ROW(AD115)-ROW($AF$33))="","",OFFSET($AF$33,COLUMN(AD115)-COLUMN($AF$33),ROW(AD115)-ROW($AF$33)))</f>
      </c>
      <c r="AC119" s="44">
        <f>IF(Z119="","",IF(Z119&gt;AB119,"○",IF(Z119&gt;=AB119,"△","●")))</f>
      </c>
      <c r="AD119" s="61"/>
      <c r="AE119" s="62"/>
      <c r="AF119" s="62"/>
      <c r="AG119" s="14">
        <f>IF(AD119="","",IF(AD119&gt;AF119,"○",IF(AD119&gt;=AF119,"△","●")))</f>
      </c>
      <c r="AH119" s="15"/>
      <c r="AI119" s="16" t="s">
        <v>182</v>
      </c>
      <c r="AJ119" s="17"/>
      <c r="AK119" s="44">
        <f>IF(AH119="","",IF(AH119&gt;AJ119,"○",IF(AH119&gt;=AJ119,"△","●")))</f>
      </c>
      <c r="AL119" s="82"/>
      <c r="AM119" s="83"/>
      <c r="AN119" s="83"/>
      <c r="AO119" s="83"/>
      <c r="AP119" s="102"/>
      <c r="AQ119" s="103"/>
      <c r="AR119" s="104"/>
      <c r="AS119" s="83"/>
      <c r="AT119" s="105"/>
    </row>
    <row r="120" spans="1:46" ht="13.5" customHeight="1">
      <c r="A120" s="48"/>
      <c r="B120" s="21">
        <f ca="1">IF(OFFSET($H$10,COLUMN(F116)-COLUMN($H$10),ROW(F116)-ROW($H$10))="","",OFFSET($H$10,COLUMN(F116)-COLUMN($H$10),ROW(F116)-ROW($H$10)))</f>
      </c>
      <c r="C120" s="22"/>
      <c r="D120" s="22"/>
      <c r="E120" s="36"/>
      <c r="F120" s="41">
        <f ca="1">IF(OFFSET($L$14,COLUMN(J116)-COLUMN($L$14),ROW(J116)-ROW($L$14))="","",OFFSET($L$14,COLUMN(J116)-COLUMN($L$14),ROW(J116)-ROW($L$14)))</f>
      </c>
      <c r="G120" s="42"/>
      <c r="H120" s="42"/>
      <c r="I120" s="36"/>
      <c r="J120" s="41">
        <f ca="1">IF(OFFSET($P$18,COLUMN(N116)-COLUMN($P$18),ROW(N116)-ROW($P$18))="","",OFFSET($P$18,COLUMN(N116)-COLUMN($P$18),ROW(N116)-ROW($P$18)))</f>
      </c>
      <c r="K120" s="42"/>
      <c r="L120" s="42"/>
      <c r="M120" s="36"/>
      <c r="N120" s="63">
        <f ca="1">IF(OFFSET($T$22,COLUMN(R116)-COLUMN($T$22),ROW(R116)-ROW($T$22))="","",OFFSET($T$22,COLUMN(R116)-COLUMN($T$22),ROW(R116)-ROW($T$22)))</f>
      </c>
      <c r="O120" s="64"/>
      <c r="P120" s="64"/>
      <c r="Q120" s="36"/>
      <c r="R120" s="41">
        <f ca="1">IF(OFFSET($X$26,COLUMN(V116)-COLUMN($X$26),ROW(V116)-ROW($X$26))="","",OFFSET($X$26,COLUMN(V116)-COLUMN($X$26),ROW(V116)-ROW($X$26)))</f>
      </c>
      <c r="S120" s="42"/>
      <c r="T120" s="42"/>
      <c r="U120" s="36"/>
      <c r="V120" s="41">
        <f ca="1">IF(OFFSET($AB$30,COLUMN(Z116)-COLUMN($AB$30),ROW(Z116)-ROW($AB$30))="","",OFFSET($AB$30,COLUMN(Z116)-COLUMN($AB$30),ROW(Z116)-ROW($AB$30)))</f>
      </c>
      <c r="W120" s="42"/>
      <c r="X120" s="42"/>
      <c r="Y120" s="36"/>
      <c r="Z120" s="41">
        <f ca="1">IF(OFFSET($AF$34,COLUMN(AD116)-COLUMN($AF$34),ROW(AD116)-ROW($AF$34))="","",OFFSET($AF$34,COLUMN(AD116)-COLUMN($AF$34),ROW(AD116)-ROW($AF$34)))</f>
      </c>
      <c r="AA120" s="42"/>
      <c r="AB120" s="42"/>
      <c r="AC120" s="36"/>
      <c r="AD120" s="18"/>
      <c r="AE120" s="19"/>
      <c r="AF120" s="19"/>
      <c r="AG120" s="20"/>
      <c r="AH120" s="21"/>
      <c r="AI120" s="22"/>
      <c r="AJ120" s="22"/>
      <c r="AK120" s="36"/>
      <c r="AL120" s="82"/>
      <c r="AM120" s="83"/>
      <c r="AN120" s="83"/>
      <c r="AO120" s="83"/>
      <c r="AP120" s="102"/>
      <c r="AQ120" s="103"/>
      <c r="AR120" s="104"/>
      <c r="AS120" s="83"/>
      <c r="AT120" s="105"/>
    </row>
    <row r="121" spans="1:46" ht="13.5" customHeight="1">
      <c r="A121" s="48"/>
      <c r="B121" s="33">
        <f ca="1">IF(OFFSET($J$11,COLUMN($J$11)-COLUMN($J$11),ROW(H117)-ROW($J$11))="","",OFFSET($J$11,COLUMN($J$11)-COLUMN($J$11),ROW(H117)-ROW($J$11)))</f>
      </c>
      <c r="C121" s="16" t="s">
        <v>182</v>
      </c>
      <c r="D121" s="34">
        <f ca="1">IF(OFFSET($H$11,COLUMN(F117)-COLUMN($H$11),ROW(F117)-ROW($H$11))="","",OFFSET($H$11,COLUMN(F117)-COLUMN($H$11),ROW(F117)-ROW($H$11)))</f>
      </c>
      <c r="E121" s="37">
        <f>IF(B121="","",IF(B121&gt;D121,"○",IF(B121&gt;=D121,"△","●")))</f>
      </c>
      <c r="F121" s="45">
        <f ca="1">IF(OFFSET($N$15,COLUMN($N$15)-COLUMN($N$15),ROW(L117)-ROW($N$15))="","",OFFSET($N$15,COLUMN($N$15)-COLUMN($N$15),ROW(L117)-ROW($N$15)))</f>
      </c>
      <c r="G121" s="28" t="s">
        <v>182</v>
      </c>
      <c r="H121" s="46">
        <f ca="1">IF(OFFSET($L$15,COLUMN(J117)-COLUMN($L$15),ROW(J117)-ROW($L$15))="","",OFFSET($L$15,COLUMN(J117)-COLUMN($L$15),ROW(J117)-ROW($L$15)))</f>
      </c>
      <c r="I121" s="37">
        <f>IF(F121="","",IF(F121&gt;H121,"○",IF(F121&gt;=H121,"△","●")))</f>
      </c>
      <c r="J121" s="45">
        <f ca="1">IF(OFFSET($R$19,COLUMN(P117)-COLUMN($R$19),ROW(P117)-ROW($R$19))="","",OFFSET($R$19,COLUMN(P117)-COLUMN($R$19),ROW(P117)-ROW($R$19)))</f>
      </c>
      <c r="K121" s="28" t="s">
        <v>182</v>
      </c>
      <c r="L121" s="46">
        <f ca="1">IF(OFFSET($P$19,COLUMN(N117)-COLUMN($P$19),ROW(N117)-ROW($P$19))="","",OFFSET($P$19,COLUMN(N117)-COLUMN($P$19),ROW(N117)-ROW($P$19)))</f>
      </c>
      <c r="M121" s="37">
        <f>IF(J121="","",IF(J121&gt;L121,"○",IF(J121&gt;=L121,"△","●")))</f>
      </c>
      <c r="N121" s="45">
        <f ca="1">IF(OFFSET($V$23,COLUMN(T117)-COLUMN($V$23),ROW(T117)-ROW($V$23))="","",OFFSET($V$23,COLUMN(T117)-COLUMN($V$23),ROW(T117)-ROW($V$23)))</f>
      </c>
      <c r="O121" s="28" t="s">
        <v>182</v>
      </c>
      <c r="P121" s="46">
        <f ca="1">IF(OFFSET($T$23,COLUMN(R117)-COLUMN($T$23),ROW(R117)-ROW($T$23))="","",OFFSET($T$23,COLUMN(R117)-COLUMN($T$23),ROW(R117)-ROW($T$23)))</f>
      </c>
      <c r="Q121" s="37">
        <f>IF(N121="","",IF(N121&gt;P121,"○",IF(N121&gt;=P121,"△","●")))</f>
      </c>
      <c r="R121" s="45">
        <f ca="1">IF(OFFSET($Z$27,COLUMN(X117)-COLUMN($Z$27),ROW(X117)-ROW($Z$27))="","",OFFSET($Z$27,COLUMN(X117)-COLUMN($Z$27),ROW(X117)-ROW($Z$27)))</f>
      </c>
      <c r="S121" s="28" t="s">
        <v>182</v>
      </c>
      <c r="T121" s="46">
        <f ca="1">IF(OFFSET($T$23,COLUMN(V117)-COLUMN($T$23),ROW(V117)-ROW($T$23))="","",OFFSET($T$23,COLUMN(V117)-COLUMN($T$23),ROW(V117)-ROW($T$23)))</f>
      </c>
      <c r="U121" s="37">
        <f>IF(R121="","",IF(R121&gt;T121,"○",IF(R121&gt;=T121,"△","●")))</f>
      </c>
      <c r="V121" s="45">
        <f ca="1">IF(OFFSET($AD$31,COLUMN(AB117)-COLUMN($AD$31),ROW(AB117)-ROW($AD$31))="","",OFFSET($AD$31,COLUMN(AB117)-COLUMN($AD$31),ROW(AB117)-ROW($AD$31)))</f>
      </c>
      <c r="W121" s="28" t="s">
        <v>182</v>
      </c>
      <c r="X121" s="46">
        <f ca="1">IF(OFFSET($T$23,COLUMN(Z117)-COLUMN($T$23),ROW(Z117)-ROW($T$23))="","",OFFSET($T$23,COLUMN(Z117)-COLUMN($T$23),ROW(Z117)-ROW($T$23)))</f>
      </c>
      <c r="Y121" s="37">
        <f>IF(V121="","",IF(V121&gt;X121,"○",IF(V121&gt;=X121,"△","●")))</f>
      </c>
      <c r="Z121" s="45">
        <f ca="1">IF(OFFSET($AH$35,COLUMN(AF117)-COLUMN($AH$35),ROW(AF117)-ROW($AH$35))="","",OFFSET($AH$35,COLUMN(AF117)-COLUMN($AH$35),ROW(AF117)-ROW($AH$35)))</f>
      </c>
      <c r="AA121" s="28" t="s">
        <v>182</v>
      </c>
      <c r="AB121" s="46">
        <f ca="1">IF(OFFSET($T$23,COLUMN(AD117)-COLUMN($T$23),ROW(AD117)-ROW($T$23))="","",OFFSET($T$23,COLUMN(AD117)-COLUMN($T$23),ROW(AD117)-ROW($T$23)))</f>
      </c>
      <c r="AC121" s="37">
        <f>IF(Z121="","",IF(Z121&gt;AB121,"○",IF(Z121&gt;=AB121,"△","●")))</f>
      </c>
      <c r="AD121" s="74"/>
      <c r="AE121" s="24"/>
      <c r="AF121" s="75"/>
      <c r="AG121" s="26">
        <f>IF(AD121="","",IF(AD121&gt;AF121,"○",IF(AD121&gt;=AF121,"△","●")))</f>
      </c>
      <c r="AH121" s="27"/>
      <c r="AI121" s="28" t="s">
        <v>182</v>
      </c>
      <c r="AJ121" s="29"/>
      <c r="AK121" s="37">
        <f>IF(AH121="","",IF(AH121&gt;AJ121,"○",IF(AH121&gt;=AJ121,"△","●")))</f>
      </c>
      <c r="AL121" s="82"/>
      <c r="AM121" s="83"/>
      <c r="AN121" s="83"/>
      <c r="AO121" s="83"/>
      <c r="AP121" s="102"/>
      <c r="AQ121" s="103"/>
      <c r="AR121" s="104"/>
      <c r="AS121" s="83"/>
      <c r="AT121" s="105"/>
    </row>
    <row r="122" spans="1:46" ht="13.5" customHeight="1">
      <c r="A122" s="38"/>
      <c r="B122" s="30">
        <f ca="1">IF(OFFSET($H$8,COLUMN(F118)-COLUMN($H$8),ROW(F118)-ROW($H$8))="","",OFFSET($H$8,COLUMN(F118)-COLUMN($H$8),ROW(F118)-ROW($H$8)))</f>
      </c>
      <c r="C122" s="31"/>
      <c r="D122" s="31"/>
      <c r="E122" s="47"/>
      <c r="F122" s="39">
        <f ca="1">IF(OFFSET($L$12,COLUMN(J118)-COLUMN($L$12),ROW(J118)-ROW($L$12))="","",OFFSET($L$12,COLUMN(J118)-COLUMN($L$12),ROW(J118)-ROW($L$12)))</f>
      </c>
      <c r="G122" s="40"/>
      <c r="H122" s="40"/>
      <c r="I122" s="47"/>
      <c r="J122" s="39">
        <f ca="1">IF(OFFSET($P$16,COLUMN(N118)-COLUMN($P$16),ROW(N118)-ROW($P$16))="","",OFFSET($P$16,COLUMN(N118)-COLUMN($P$16),ROW(N118)-ROW($P$16)))</f>
      </c>
      <c r="K122" s="40"/>
      <c r="L122" s="40"/>
      <c r="M122" s="47"/>
      <c r="N122" s="30">
        <f ca="1">IF(OFFSET($T$20,COLUMN(R118)-COLUMN($T$20),ROW(R118)-ROW($T$20))="","",OFFSET($T$20,COLUMN(R118)-COLUMN($T$20),ROW(R118)-ROW($T$20)))</f>
      </c>
      <c r="O122" s="31"/>
      <c r="P122" s="31"/>
      <c r="Q122" s="47"/>
      <c r="R122" s="30">
        <f ca="1">IF(OFFSET($X$24,COLUMN(V118)-COLUMN($X$24),ROW(V118)-ROW($X$24))="","",OFFSET($X$24,COLUMN(V118)-COLUMN($X$24),ROW(V118)-ROW($X$24)))</f>
      </c>
      <c r="S122" s="31"/>
      <c r="T122" s="31"/>
      <c r="U122" s="47"/>
      <c r="V122" s="30">
        <f ca="1">IF(OFFSET($AB$28,COLUMN(Z118)-COLUMN($AB$28),ROW(Z118)-ROW($AB$28))="","",OFFSET($AB$28,COLUMN(Z118)-COLUMN($AB$28),ROW(Z118)-ROW($AB$28)))</f>
      </c>
      <c r="W122" s="31"/>
      <c r="X122" s="31"/>
      <c r="Y122" s="47"/>
      <c r="Z122" s="30">
        <f ca="1">IF(OFFSET($AF$32,COLUMN(AD118)-COLUMN($AF$32),ROW(AD118)-ROW($AF$32))="","",OFFSET($AF$32,COLUMN(AD118)-COLUMN($AF$32),ROW(AD118)-ROW($AF$32)))</f>
      </c>
      <c r="AA122" s="31"/>
      <c r="AB122" s="31"/>
      <c r="AC122" s="47"/>
      <c r="AD122" s="30">
        <f ca="1">IF(OFFSET($AJ$36,COLUMN(AH118)-COLUMN($AJ$36),ROW(AH118)-ROW($AJ$36))="","",OFFSET($AJ$36,COLUMN(AH118)-COLUMN($AJ$36),ROW(AH118)-ROW($AJ$36)))</f>
      </c>
      <c r="AE122" s="31"/>
      <c r="AF122" s="31"/>
      <c r="AG122" s="47"/>
      <c r="AH122" s="84"/>
      <c r="AI122" s="85"/>
      <c r="AJ122" s="85"/>
      <c r="AK122" s="86"/>
      <c r="AL122" s="82">
        <f>SUM(AM122:AO123)</f>
        <v>0</v>
      </c>
      <c r="AM122" s="83"/>
      <c r="AN122" s="83"/>
      <c r="AO122" s="83"/>
      <c r="AP122" s="102" t="e">
        <f>AH123+AH125+AD123+AD125+Z123+Z125+V125+V123+R125+R123+N125+N123+J125+J123+F125+F123+B125+B123</f>
        <v>#VALUE!</v>
      </c>
      <c r="AQ122" s="103" t="e">
        <f>AJ125+AJ123+AF125+AF123+AB125+AB123+X125+X123+T125+T123+P125+P123+L125+L123+H125+H123+D125+D123</f>
        <v>#VALUE!</v>
      </c>
      <c r="AR122" s="104" t="e">
        <f>AP122-AQ122</f>
        <v>#VALUE!</v>
      </c>
      <c r="AS122" s="83">
        <f>SUM(AM124:AO125)</f>
        <v>0</v>
      </c>
      <c r="AT122" s="105"/>
    </row>
    <row r="123" spans="1:46" ht="13.5" customHeight="1">
      <c r="A123" s="38"/>
      <c r="B123" s="33">
        <f ca="1">IF(OFFSET($J$9,COLUMN($J$9)-COLUMN($J$9),ROW(H119)-ROW($J$9))="","",OFFSET($J$9,COLUMN($J$9)-COLUMN($J$9),ROW(H119)-ROW($J$9)))</f>
      </c>
      <c r="C123" s="16" t="s">
        <v>182</v>
      </c>
      <c r="D123" s="34">
        <f ca="1">IF(OFFSET($H$9,COLUMN(F119)-COLUMN($H$9),ROW(F119)-ROW($H$9))="","",OFFSET($H$9,COLUMN(F119)-COLUMN($H$9),ROW(F119)-ROW($H$9)))</f>
      </c>
      <c r="E123" s="44">
        <f>IF(B123="","",IF(B123&gt;D123,"○",IF(B123&gt;=D123,"△","●")))</f>
      </c>
      <c r="F123" s="33">
        <f ca="1">IF(OFFSET($N$13,COLUMN($N$13)-COLUMN($N$13),ROW(L119)-ROW($N$13))="","",OFFSET($N$13,COLUMN($N$13)-COLUMN($N$13),ROW(L119)-ROW($N$13)))</f>
      </c>
      <c r="G123" s="16" t="s">
        <v>182</v>
      </c>
      <c r="H123" s="34">
        <f ca="1">IF(OFFSET($L$13,COLUMN(J119)-COLUMN($L$13),ROW(J119)-ROW($L$13))="","",OFFSET($L$13,COLUMN(J119)-COLUMN($L$13),ROW(J119)-ROW($L$13)))</f>
      </c>
      <c r="I123" s="44">
        <f>IF(F123="","",IF(F123&gt;H123,"○",IF(F123&gt;=H123,"△","●")))</f>
      </c>
      <c r="J123" s="33">
        <f ca="1">IF(OFFSET($R$17,COLUMN(P119)-COLUMN($R$17),ROW(P119)-ROW($R$17))="","",OFFSET($R$17,COLUMN(P119)-COLUMN($R$17),ROW(P119)-ROW($R$17)))</f>
      </c>
      <c r="K123" s="16" t="s">
        <v>182</v>
      </c>
      <c r="L123" s="34">
        <f ca="1">IF(OFFSET($P$17,COLUMN(N119)-COLUMN($P$17),ROW(N119)-ROW($P$17))="","",OFFSET($P$17,COLUMN(N119)-COLUMN($P$17),ROW(N119)-ROW($P$17)))</f>
      </c>
      <c r="M123" s="44">
        <f>IF(J123="","",IF(J123&gt;L123,"○",IF(J123&gt;=L123,"△","●")))</f>
      </c>
      <c r="N123" s="33">
        <f ca="1">IF(OFFSET($V$21,COLUMN(T119)-COLUMN($V$21),ROW(T119)-ROW($V$21))="","",OFFSET($V$21,COLUMN(T119)-COLUMN($V$21),ROW(T119)-ROW($V$21)))</f>
      </c>
      <c r="O123" s="16" t="s">
        <v>182</v>
      </c>
      <c r="P123" s="34">
        <f ca="1">IF(OFFSET($T$21,COLUMN(R119)-COLUMN($T$21),ROW(R119)-ROW($T$21))="","",OFFSET($T$21,COLUMN(R119)-COLUMN($T$21),ROW(R119)-ROW($T$21)))</f>
      </c>
      <c r="Q123" s="44">
        <f>IF(N123="","",IF(N123&gt;P123,"○",IF(N123&gt;=P123,"△","●")))</f>
      </c>
      <c r="R123" s="33">
        <f ca="1">IF(OFFSET($Z$25,COLUMN(X119)-COLUMN($Z$25),ROW(X119)-ROW($Z$25))="","",OFFSET($Z$25,COLUMN(X119)-COLUMN($Z$25),ROW(X119)-ROW($Z$25)))</f>
      </c>
      <c r="S123" s="16" t="s">
        <v>182</v>
      </c>
      <c r="T123" s="34">
        <f ca="1">IF(OFFSET($X$25,COLUMN(V119)-COLUMN($X$25),ROW(V119)-ROW($X$25))="","",OFFSET($X$25,COLUMN(V119)-COLUMN($X$25),ROW(V119)-ROW($X$25)))</f>
      </c>
      <c r="U123" s="44">
        <f>IF(R123="","",IF(R123&gt;T123,"○",IF(R123&gt;=T123,"△","●")))</f>
      </c>
      <c r="V123" s="33">
        <f ca="1">IF(OFFSET($AD$29,COLUMN(AB119)-COLUMN($AD$29),ROW(AB119)-ROW($AD$29))="","",OFFSET($AD$29,COLUMN(AB119)-COLUMN($AD$29),ROW(AB119)-ROW($AD$29)))</f>
      </c>
      <c r="W123" s="16" t="s">
        <v>182</v>
      </c>
      <c r="X123" s="34">
        <f ca="1">IF(OFFSET($AB$29,COLUMN(Z119)-COLUMN($AB$29),ROW(Z119)-ROW($AB$29))="","",OFFSET($AB$29,COLUMN(Z119)-COLUMN($AB$29),ROW(Z119)-ROW($AB$29)))</f>
      </c>
      <c r="Y123" s="44">
        <f>IF(V123="","",IF(V123&gt;X123,"○",IF(V123&gt;=X123,"△","●")))</f>
      </c>
      <c r="Z123" s="33">
        <f ca="1">IF(OFFSET($AH$33,COLUMN(AF119)-COLUMN($AH$33),ROW(AF119)-ROW($AH$33))="","",OFFSET($AH$33,COLUMN(AF119)-COLUMN($AH$33),ROW(AF119)-ROW($AH$33)))</f>
      </c>
      <c r="AA123" s="16" t="s">
        <v>182</v>
      </c>
      <c r="AB123" s="34">
        <f ca="1">IF(OFFSET($AF$33,COLUMN(AD119)-COLUMN($AF$33),ROW(AD119)-ROW($AF$33))="","",OFFSET($AF$33,COLUMN(AD119)-COLUMN($AF$33),ROW(AD119)-ROW($AF$33)))</f>
      </c>
      <c r="AC123" s="44">
        <f>IF(Z123="","",IF(Z123&gt;AB123,"○",IF(Z123&gt;=AB123,"△","●")))</f>
      </c>
      <c r="AD123" s="33">
        <f ca="1">IF(OFFSET($AL$37,COLUMN(AJ119)-COLUMN($AL$37),ROW(AJ119)-ROW($AL$37))="","",OFFSET($AL$37,COLUMN(AJ119)-COLUMN($AL$37),ROW(AJ119)-ROW($AL$37)))</f>
      </c>
      <c r="AE123" s="16" t="s">
        <v>182</v>
      </c>
      <c r="AF123" s="34">
        <f ca="1">IF(OFFSET($AJ$37,COLUMN(AH119)-COLUMN($AJ$37),ROW(AH119)-ROW($AJ$37))="","",OFFSET($AJ$37,COLUMN(AH119)-COLUMN($AJ$37),ROW(AH119)-ROW($AJ$37)))</f>
      </c>
      <c r="AG123" s="44">
        <f>IF(AD123="","",IF(AD123&gt;AF123,"○",IF(AD123&gt;=AF123,"△","●")))</f>
      </c>
      <c r="AH123" s="11"/>
      <c r="AI123" s="12"/>
      <c r="AJ123" s="13"/>
      <c r="AK123" s="14">
        <f>IF(AH123="","",IF(AH123&gt;AJ123,"○",IF(AH123&gt;=AJ123,"△","●")))</f>
      </c>
      <c r="AL123" s="82"/>
      <c r="AM123" s="83"/>
      <c r="AN123" s="83"/>
      <c r="AO123" s="83"/>
      <c r="AP123" s="102"/>
      <c r="AQ123" s="103"/>
      <c r="AR123" s="104"/>
      <c r="AS123" s="83"/>
      <c r="AT123" s="105"/>
    </row>
    <row r="124" spans="1:46" ht="13.5" customHeight="1">
      <c r="A124" s="38"/>
      <c r="B124" s="21">
        <f ca="1">IF(OFFSET($H$10,COLUMN(F120)-COLUMN($H$10),ROW(F120)-ROW($H$10))="","",OFFSET($H$10,COLUMN(F120)-COLUMN($H$10),ROW(F120)-ROW($H$10)))</f>
      </c>
      <c r="C124" s="22"/>
      <c r="D124" s="22"/>
      <c r="E124" s="36"/>
      <c r="F124" s="41">
        <f ca="1">IF(OFFSET($L$14,COLUMN(J120)-COLUMN($L$14),ROW(J120)-ROW($L$14))="","",OFFSET($L$14,COLUMN(J120)-COLUMN($L$14),ROW(J120)-ROW($L$14)))</f>
      </c>
      <c r="G124" s="42"/>
      <c r="H124" s="42"/>
      <c r="I124" s="36"/>
      <c r="J124" s="41">
        <f ca="1">IF(OFFSET($P$18,COLUMN(N120)-COLUMN($P$18),ROW(N120)-ROW($P$18))="","",OFFSET($P$18,COLUMN(N120)-COLUMN($P$18),ROW(N120)-ROW($P$18)))</f>
      </c>
      <c r="K124" s="42"/>
      <c r="L124" s="42"/>
      <c r="M124" s="36"/>
      <c r="N124" s="63">
        <f ca="1">IF(OFFSET($T$22,COLUMN(R120)-COLUMN($T$22),ROW(R120)-ROW($T$22))="","",OFFSET($T$22,COLUMN(R120)-COLUMN($T$22),ROW(R120)-ROW($T$22)))</f>
      </c>
      <c r="O124" s="64"/>
      <c r="P124" s="64"/>
      <c r="Q124" s="36"/>
      <c r="R124" s="41">
        <f ca="1">IF(OFFSET($X$26,COLUMN(V120)-COLUMN($X$26),ROW(V120)-ROW($X$26))="","",OFFSET($X$26,COLUMN(V120)-COLUMN($X$26),ROW(V120)-ROW($X$26)))</f>
      </c>
      <c r="S124" s="42"/>
      <c r="T124" s="42"/>
      <c r="U124" s="36"/>
      <c r="V124" s="41">
        <f ca="1">IF(OFFSET($AB$30,COLUMN(Z120)-COLUMN($AB$30),ROW(Z120)-ROW($AB$30))="","",OFFSET($AB$30,COLUMN(Z120)-COLUMN($AB$30),ROW(Z120)-ROW($AB$30)))</f>
      </c>
      <c r="W124" s="42"/>
      <c r="X124" s="42"/>
      <c r="Y124" s="36"/>
      <c r="Z124" s="41">
        <f ca="1">IF(OFFSET($AF$34,COLUMN(AD120)-COLUMN($AF$34),ROW(AD120)-ROW($AF$34))="","",OFFSET($AF$34,COLUMN(AD120)-COLUMN($AF$34),ROW(AD120)-ROW($AF$34)))</f>
      </c>
      <c r="AA124" s="42"/>
      <c r="AB124" s="42"/>
      <c r="AC124" s="36"/>
      <c r="AD124" s="63">
        <f ca="1">IF(OFFSET($AJ$38,COLUMN(AH120)-COLUMN($AJ$38),ROW(AH120)-ROW($AJ$38))="","",OFFSET($AJ$38,COLUMN(AH120)-COLUMN($AJ$38),ROW(AH120)-ROW($AJ$38)))</f>
      </c>
      <c r="AE124" s="64"/>
      <c r="AF124" s="64"/>
      <c r="AG124" s="36"/>
      <c r="AH124" s="18"/>
      <c r="AI124" s="19"/>
      <c r="AJ124" s="19"/>
      <c r="AK124" s="20"/>
      <c r="AL124" s="82"/>
      <c r="AM124" s="83"/>
      <c r="AN124" s="83"/>
      <c r="AO124" s="83"/>
      <c r="AP124" s="102"/>
      <c r="AQ124" s="103"/>
      <c r="AR124" s="104"/>
      <c r="AS124" s="83"/>
      <c r="AT124" s="105"/>
    </row>
    <row r="125" spans="1:46" ht="13.5" customHeight="1">
      <c r="A125" s="38"/>
      <c r="B125" s="49">
        <f ca="1">IF(OFFSET($J$11,COLUMN($J$11)-COLUMN($J$11),ROW(H121)-ROW($J$11))="","",OFFSET($J$11,COLUMN($J$11)-COLUMN($J$11),ROW(H121)-ROW($J$11)))</f>
      </c>
      <c r="C125" s="50" t="s">
        <v>182</v>
      </c>
      <c r="D125" s="51">
        <f ca="1">IF(OFFSET($H$11,COLUMN(F121)-COLUMN($H$11),ROW(F121)-ROW($H$11))="","",OFFSET($H$11,COLUMN(F121)-COLUMN($H$11),ROW(F121)-ROW($H$11)))</f>
      </c>
      <c r="E125" s="52">
        <f>IF(B125="","",IF(B125&gt;D125,"○",IF(B125&gt;=D125,"△","●")))</f>
      </c>
      <c r="F125" s="49">
        <f ca="1">IF(OFFSET($N$15,COLUMN($N$15)-COLUMN($N$15),ROW(L121)-ROW($N$15))="","",OFFSET($N$15,COLUMN($N$15)-COLUMN($N$15),ROW(L121)-ROW($N$15)))</f>
      </c>
      <c r="G125" s="50" t="s">
        <v>182</v>
      </c>
      <c r="H125" s="51">
        <f ca="1">IF(OFFSET($L$15,COLUMN(J121)-COLUMN($L$15),ROW(J121)-ROW($L$15))="","",OFFSET($L$15,COLUMN(J121)-COLUMN($L$15),ROW(J121)-ROW($L$15)))</f>
      </c>
      <c r="I125" s="52">
        <f>IF(F125="","",IF(F125&gt;H125,"○",IF(F125&gt;=H125,"△","●")))</f>
      </c>
      <c r="J125" s="49">
        <f ca="1">IF(OFFSET($R$19,COLUMN(P121)-COLUMN($R$19),ROW(P121)-ROW($R$19))="","",OFFSET($R$19,COLUMN(P121)-COLUMN($R$19),ROW(P121)-ROW($R$19)))</f>
      </c>
      <c r="K125" s="50" t="s">
        <v>182</v>
      </c>
      <c r="L125" s="51">
        <f ca="1">IF(OFFSET($P$19,COLUMN(N121)-COLUMN($P$19),ROW(N121)-ROW($P$19))="","",OFFSET($P$19,COLUMN(N121)-COLUMN($P$19),ROW(N121)-ROW($P$19)))</f>
      </c>
      <c r="M125" s="52">
        <f>IF(J125="","",IF(J125&gt;L125,"○",IF(J125&gt;=L125,"△","●")))</f>
      </c>
      <c r="N125" s="49">
        <f ca="1">IF(OFFSET($V$23,COLUMN(T121)-COLUMN($V$23),ROW(T121)-ROW($V$23))="","",OFFSET($V$23,COLUMN(T121)-COLUMN($V$23),ROW(T121)-ROW($V$23)))</f>
      </c>
      <c r="O125" s="50" t="s">
        <v>182</v>
      </c>
      <c r="P125" s="51">
        <f ca="1">IF(OFFSET($T$23,COLUMN(R121)-COLUMN($T$23),ROW(R121)-ROW($T$23))="","",OFFSET($T$23,COLUMN(R121)-COLUMN($T$23),ROW(R121)-ROW($T$23)))</f>
      </c>
      <c r="Q125" s="52">
        <f>IF(N125="","",IF(N125&gt;P125,"○",IF(N125&gt;=P125,"△","●")))</f>
      </c>
      <c r="R125" s="49">
        <f ca="1">IF(OFFSET($Z$27,COLUMN(X121)-COLUMN($Z$27),ROW(X121)-ROW($Z$27))="","",OFFSET($Z$27,COLUMN(X121)-COLUMN($Z$27),ROW(X121)-ROW($Z$27)))</f>
      </c>
      <c r="S125" s="50" t="s">
        <v>182</v>
      </c>
      <c r="T125" s="51">
        <f ca="1">IF(OFFSET($T$23,COLUMN(V121)-COLUMN($T$23),ROW(V121)-ROW($T$23))="","",OFFSET($T$23,COLUMN(V121)-COLUMN($T$23),ROW(V121)-ROW($T$23)))</f>
      </c>
      <c r="U125" s="52">
        <f>IF(R125="","",IF(R125&gt;T125,"○",IF(R125&gt;=T125,"△","●")))</f>
      </c>
      <c r="V125" s="49">
        <f ca="1">IF(OFFSET($AD$31,COLUMN(AB121)-COLUMN($AD$31),ROW(AB121)-ROW($AD$31))="","",OFFSET($AD$31,COLUMN(AB121)-COLUMN($AD$31),ROW(AB121)-ROW($AD$31)))</f>
      </c>
      <c r="W125" s="50" t="s">
        <v>182</v>
      </c>
      <c r="X125" s="51">
        <f ca="1">IF(OFFSET($T$23,COLUMN(Z121)-COLUMN($T$23),ROW(Z121)-ROW($T$23))="","",OFFSET($T$23,COLUMN(Z121)-COLUMN($T$23),ROW(Z121)-ROW($T$23)))</f>
      </c>
      <c r="Y125" s="52">
        <f>IF(V125="","",IF(V125&gt;X125,"○",IF(V125&gt;=X125,"△","●")))</f>
      </c>
      <c r="Z125" s="49">
        <f ca="1">IF(OFFSET($AH$35,COLUMN(AF121)-COLUMN($AH$35),ROW(AF121)-ROW($AH$35))="","",OFFSET($AH$35,COLUMN(AF121)-COLUMN($AH$35),ROW(AF121)-ROW($AH$35)))</f>
      </c>
      <c r="AA125" s="50" t="s">
        <v>182</v>
      </c>
      <c r="AB125" s="51">
        <f ca="1">IF(OFFSET($T$23,COLUMN(AD121)-COLUMN($T$23),ROW(AD121)-ROW($T$23))="","",OFFSET($T$23,COLUMN(AD121)-COLUMN($T$23),ROW(AD121)-ROW($T$23)))</f>
      </c>
      <c r="AC125" s="52">
        <f>IF(Z125="","",IF(Z125&gt;AB125,"○",IF(Z125&gt;=AB125,"△","●")))</f>
      </c>
      <c r="AD125" s="49">
        <f ca="1">IF(OFFSET($AL$39,COLUMN(AJ121)-COLUMN($AL$39),ROW(AJ121)-ROW($AL$39))="","",OFFSET($AL$39,COLUMN(AJ121)-COLUMN($AL$39),ROW(AJ121)-ROW($AL$39)))</f>
      </c>
      <c r="AE125" s="50" t="s">
        <v>182</v>
      </c>
      <c r="AF125" s="51">
        <f ca="1">IF(OFFSET($T$23,COLUMN(AH121)-COLUMN($T$23),ROW(AH121)-ROW($T$23))="","",OFFSET($T$23,COLUMN(AH121)-COLUMN($T$23),ROW(AH121)-ROW($T$23)))</f>
      </c>
      <c r="AG125" s="52">
        <f>IF(AD125="","",IF(AD125&gt;AF125,"○",IF(AD125&gt;=AF125,"△","●")))</f>
      </c>
      <c r="AH125" s="87"/>
      <c r="AI125" s="88"/>
      <c r="AJ125" s="89"/>
      <c r="AK125" s="90">
        <f>IF(AH125="","",IF(AH125&gt;AJ125,"○",IF(AH125&gt;=AJ125,"△","●")))</f>
      </c>
      <c r="AL125" s="91"/>
      <c r="AM125" s="92"/>
      <c r="AN125" s="92"/>
      <c r="AO125" s="92"/>
      <c r="AP125" s="109"/>
      <c r="AQ125" s="110"/>
      <c r="AR125" s="111"/>
      <c r="AS125" s="92"/>
      <c r="AT125" s="112"/>
    </row>
    <row r="128" spans="7:28" ht="13.5">
      <c r="G128" s="2" t="s">
        <v>186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7:28" ht="13.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1" spans="1:46" ht="13.5">
      <c r="A131" s="3"/>
      <c r="B131" s="3" t="str">
        <f>A133</f>
        <v>金竜</v>
      </c>
      <c r="C131" s="3"/>
      <c r="D131" s="3"/>
      <c r="E131" s="3"/>
      <c r="F131" s="3" t="str">
        <f>A137</f>
        <v>ティグレイ</v>
      </c>
      <c r="G131" s="3"/>
      <c r="H131" s="3"/>
      <c r="I131" s="3"/>
      <c r="J131" s="3" t="str">
        <f>A141</f>
        <v>加茂野</v>
      </c>
      <c r="K131" s="3"/>
      <c r="L131" s="3"/>
      <c r="M131" s="3"/>
      <c r="N131" s="3" t="str">
        <f>A145</f>
        <v>八百津</v>
      </c>
      <c r="O131" s="3"/>
      <c r="P131" s="3"/>
      <c r="Q131" s="3"/>
      <c r="R131" s="3" t="str">
        <f>A149</f>
        <v>太田</v>
      </c>
      <c r="S131" s="3"/>
      <c r="T131" s="3"/>
      <c r="U131" s="3"/>
      <c r="V131" s="3" t="str">
        <f>A153</f>
        <v>白鳥</v>
      </c>
      <c r="W131" s="3"/>
      <c r="X131" s="3"/>
      <c r="Y131" s="3"/>
      <c r="Z131" s="3">
        <f>A157</f>
        <v>0</v>
      </c>
      <c r="AA131" s="3"/>
      <c r="AB131" s="3"/>
      <c r="AC131" s="3"/>
      <c r="AD131" s="3">
        <f>A161</f>
        <v>0</v>
      </c>
      <c r="AE131" s="3"/>
      <c r="AF131" s="3"/>
      <c r="AG131" s="3"/>
      <c r="AH131" s="3">
        <f>A165</f>
        <v>0</v>
      </c>
      <c r="AI131" s="3"/>
      <c r="AJ131" s="3"/>
      <c r="AK131" s="3"/>
      <c r="AL131" s="76" t="s">
        <v>178</v>
      </c>
      <c r="AM131" s="77" t="s">
        <v>126</v>
      </c>
      <c r="AN131" s="77" t="s">
        <v>127</v>
      </c>
      <c r="AO131" s="77" t="s">
        <v>128</v>
      </c>
      <c r="AP131" s="77" t="s">
        <v>129</v>
      </c>
      <c r="AQ131" s="93" t="s">
        <v>130</v>
      </c>
      <c r="AR131" s="77" t="s">
        <v>179</v>
      </c>
      <c r="AS131" s="77" t="s">
        <v>180</v>
      </c>
      <c r="AT131" s="94" t="s">
        <v>181</v>
      </c>
    </row>
    <row r="132" spans="1:46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78"/>
      <c r="AM132" s="79"/>
      <c r="AN132" s="79"/>
      <c r="AO132" s="79"/>
      <c r="AP132" s="79"/>
      <c r="AQ132" s="95"/>
      <c r="AR132" s="96"/>
      <c r="AS132" s="79"/>
      <c r="AT132" s="97"/>
    </row>
    <row r="133" spans="1:46" ht="13.5">
      <c r="A133" s="5" t="str">
        <f>'リーグ組合せ'!D28</f>
        <v>金竜</v>
      </c>
      <c r="B133" s="6"/>
      <c r="C133" s="7"/>
      <c r="D133" s="7"/>
      <c r="E133" s="8"/>
      <c r="F133" s="9"/>
      <c r="G133" s="10"/>
      <c r="H133" s="10"/>
      <c r="I133" s="32"/>
      <c r="J133" s="9"/>
      <c r="K133" s="10"/>
      <c r="L133" s="10"/>
      <c r="M133" s="32"/>
      <c r="N133" s="9"/>
      <c r="O133" s="10"/>
      <c r="P133" s="10"/>
      <c r="Q133" s="32"/>
      <c r="R133" s="9"/>
      <c r="S133" s="10"/>
      <c r="T133" s="10"/>
      <c r="U133" s="32"/>
      <c r="V133" s="9"/>
      <c r="W133" s="10"/>
      <c r="X133" s="10"/>
      <c r="Y133" s="32"/>
      <c r="Z133" s="9"/>
      <c r="AA133" s="10"/>
      <c r="AB133" s="10"/>
      <c r="AC133" s="32"/>
      <c r="AD133" s="9"/>
      <c r="AE133" s="10"/>
      <c r="AF133" s="10"/>
      <c r="AG133" s="32"/>
      <c r="AH133" s="9"/>
      <c r="AI133" s="10"/>
      <c r="AJ133" s="10"/>
      <c r="AK133" s="32"/>
      <c r="AL133" s="80">
        <f>SUM(AM133:AO134)</f>
        <v>0</v>
      </c>
      <c r="AM133" s="81"/>
      <c r="AN133" s="81"/>
      <c r="AO133" s="81"/>
      <c r="AP133" s="98">
        <f>AH134+AH136+AD134+AD136+Z134+Z136+V136+V134+R136+R134+N136+N134+J136+J134+F136+F134+B136+B134</f>
        <v>6</v>
      </c>
      <c r="AQ133" s="99">
        <f>AJ136+AJ134+AF136+AF134+AB136+AB134+X136+X134+T136+T134+P136+P134+L136+L134+H136+H134+D136+D134</f>
        <v>0</v>
      </c>
      <c r="AR133" s="100">
        <f>AP133-AQ133</f>
        <v>6</v>
      </c>
      <c r="AS133" s="81">
        <f>SUM(AM135:AO136)</f>
        <v>0</v>
      </c>
      <c r="AT133" s="101"/>
    </row>
    <row r="134" spans="1:46" ht="13.5">
      <c r="A134" s="5"/>
      <c r="B134" s="11"/>
      <c r="C134" s="12"/>
      <c r="D134" s="13"/>
      <c r="E134" s="14">
        <f>IF(B134="","",IF(B134&gt;D134,"○",IF(B134&gt;=D134,"△","●")))</f>
      </c>
      <c r="F134" s="15">
        <v>2</v>
      </c>
      <c r="G134" s="16" t="s">
        <v>182</v>
      </c>
      <c r="H134" s="17">
        <v>0</v>
      </c>
      <c r="I134" s="44" t="str">
        <f>IF(F134="","",IF(F134&gt;H134,"○",IF(F134&gt;=H134,"△","●")))</f>
        <v>○</v>
      </c>
      <c r="J134" s="15">
        <v>4</v>
      </c>
      <c r="K134" s="16" t="s">
        <v>182</v>
      </c>
      <c r="L134" s="17">
        <v>0</v>
      </c>
      <c r="M134" s="44" t="str">
        <f>IF(J134="","",IF(J134&gt;L134,"○",IF(J134&gt;=L134,"△","●")))</f>
        <v>○</v>
      </c>
      <c r="N134" s="15"/>
      <c r="O134" s="16" t="s">
        <v>182</v>
      </c>
      <c r="P134" s="17"/>
      <c r="Q134" s="44">
        <f>IF(N134="","",IF(N134&gt;P134,"○",IF(N134&gt;=P134,"△","●")))</f>
      </c>
      <c r="R134" s="15"/>
      <c r="S134" s="16" t="s">
        <v>182</v>
      </c>
      <c r="T134" s="17"/>
      <c r="U134" s="44">
        <f>IF(R134="","",IF(R134&gt;T134,"○",IF(R134&gt;=T134,"△","●")))</f>
      </c>
      <c r="V134" s="15"/>
      <c r="W134" s="16" t="s">
        <v>182</v>
      </c>
      <c r="X134" s="17"/>
      <c r="Y134" s="44">
        <f>IF(V134="","",IF(V134&gt;X134,"○",IF(V134&gt;=X134,"△","●")))</f>
      </c>
      <c r="Z134" s="15"/>
      <c r="AA134" s="16" t="s">
        <v>182</v>
      </c>
      <c r="AB134" s="17"/>
      <c r="AC134" s="44">
        <f>IF(Z134="","",IF(Z134&gt;AB134,"○",IF(Z134&gt;=AB134,"△","●")))</f>
      </c>
      <c r="AD134" s="15"/>
      <c r="AE134" s="16" t="s">
        <v>182</v>
      </c>
      <c r="AF134" s="17"/>
      <c r="AG134" s="44">
        <f>IF(AD134="","",IF(AD134&gt;AF134,"○",IF(AD134&gt;=AF134,"△","●")))</f>
      </c>
      <c r="AH134" s="15"/>
      <c r="AI134" s="16" t="s">
        <v>182</v>
      </c>
      <c r="AJ134" s="17"/>
      <c r="AK134" s="44">
        <f>IF(AH134="","",IF(AH134&gt;AJ134,"○",IF(AH134&gt;=AJ134,"△","●")))</f>
      </c>
      <c r="AL134" s="82"/>
      <c r="AM134" s="83"/>
      <c r="AN134" s="83"/>
      <c r="AO134" s="83"/>
      <c r="AP134" s="102"/>
      <c r="AQ134" s="103"/>
      <c r="AR134" s="104"/>
      <c r="AS134" s="83"/>
      <c r="AT134" s="105"/>
    </row>
    <row r="135" spans="1:46" ht="13.5">
      <c r="A135" s="5"/>
      <c r="B135" s="18"/>
      <c r="C135" s="19"/>
      <c r="D135" s="19"/>
      <c r="E135" s="20"/>
      <c r="F135" s="21"/>
      <c r="G135" s="22"/>
      <c r="H135" s="22"/>
      <c r="I135" s="36"/>
      <c r="J135" s="21"/>
      <c r="K135" s="22"/>
      <c r="L135" s="22"/>
      <c r="M135" s="36"/>
      <c r="N135" s="21"/>
      <c r="O135" s="22"/>
      <c r="P135" s="22"/>
      <c r="Q135" s="36"/>
      <c r="R135" s="21"/>
      <c r="S135" s="22"/>
      <c r="T135" s="22"/>
      <c r="U135" s="36"/>
      <c r="V135" s="21"/>
      <c r="W135" s="22"/>
      <c r="X135" s="22"/>
      <c r="Y135" s="36"/>
      <c r="Z135" s="21"/>
      <c r="AA135" s="22"/>
      <c r="AB135" s="22"/>
      <c r="AC135" s="36"/>
      <c r="AD135" s="21"/>
      <c r="AE135" s="22"/>
      <c r="AF135" s="22"/>
      <c r="AG135" s="36"/>
      <c r="AH135" s="21"/>
      <c r="AI135" s="22"/>
      <c r="AJ135" s="22"/>
      <c r="AK135" s="36"/>
      <c r="AL135" s="82"/>
      <c r="AM135" s="83"/>
      <c r="AN135" s="83"/>
      <c r="AO135" s="83"/>
      <c r="AP135" s="102"/>
      <c r="AQ135" s="103"/>
      <c r="AR135" s="104"/>
      <c r="AS135" s="83"/>
      <c r="AT135" s="105"/>
    </row>
    <row r="136" spans="1:46" ht="13.5">
      <c r="A136" s="5"/>
      <c r="B136" s="23"/>
      <c r="C136" s="24"/>
      <c r="D136" s="25"/>
      <c r="E136" s="26">
        <f>IF(B136="","",IF(B136&gt;D136,"○",IF(B136&gt;=D136,"△","●")))</f>
      </c>
      <c r="F136" s="27"/>
      <c r="G136" s="28" t="s">
        <v>182</v>
      </c>
      <c r="H136" s="29"/>
      <c r="I136" s="37">
        <f>IF(F136="","",IF(F136&gt;H136,"○",IF(F136&gt;=H136,"△","●")))</f>
      </c>
      <c r="J136" s="27"/>
      <c r="K136" s="28" t="s">
        <v>182</v>
      </c>
      <c r="L136" s="29"/>
      <c r="M136" s="37">
        <f>IF(J136="","",IF(J136&gt;L136,"○",IF(J136&gt;=L136,"△","●")))</f>
      </c>
      <c r="N136" s="27"/>
      <c r="O136" s="28" t="s">
        <v>182</v>
      </c>
      <c r="P136" s="29"/>
      <c r="Q136" s="37">
        <f>IF(N136="","",IF(N136&gt;P136,"○",IF(N136&gt;=P136,"△","●")))</f>
      </c>
      <c r="R136" s="27"/>
      <c r="S136" s="28" t="s">
        <v>182</v>
      </c>
      <c r="T136" s="29"/>
      <c r="U136" s="37">
        <f>IF(R136="","",IF(R136&gt;T136,"○",IF(R136&gt;=T136,"△","●")))</f>
      </c>
      <c r="V136" s="27"/>
      <c r="W136" s="28" t="s">
        <v>182</v>
      </c>
      <c r="X136" s="29"/>
      <c r="Y136" s="37">
        <f>IF(V136="","",IF(V136&gt;X136,"○",IF(V136&gt;=X136,"△","●")))</f>
      </c>
      <c r="Z136" s="27"/>
      <c r="AA136" s="28" t="s">
        <v>182</v>
      </c>
      <c r="AB136" s="29"/>
      <c r="AC136" s="37">
        <f>IF(Z136="","",IF(Z136&gt;AB136,"○",IF(Z136&gt;=AB136,"△","●")))</f>
      </c>
      <c r="AD136" s="27"/>
      <c r="AE136" s="28" t="s">
        <v>182</v>
      </c>
      <c r="AF136" s="29"/>
      <c r="AG136" s="37">
        <f>IF(AD136="","",IF(AD136&gt;AF136,"○",IF(AD136&gt;=AF136,"△","●")))</f>
      </c>
      <c r="AH136" s="27"/>
      <c r="AI136" s="28" t="s">
        <v>182</v>
      </c>
      <c r="AJ136" s="29"/>
      <c r="AK136" s="37">
        <f>IF(AH136="","",IF(AH136&gt;AJ136,"○",IF(AH136&gt;=AJ136,"△","●")))</f>
      </c>
      <c r="AL136" s="82"/>
      <c r="AM136" s="83"/>
      <c r="AN136" s="83"/>
      <c r="AO136" s="83"/>
      <c r="AP136" s="102"/>
      <c r="AQ136" s="103"/>
      <c r="AR136" s="104"/>
      <c r="AS136" s="83"/>
      <c r="AT136" s="105"/>
    </row>
    <row r="137" spans="1:46" ht="13.5">
      <c r="A137" s="3" t="str">
        <f>'リーグ組合せ'!D29</f>
        <v>ティグレイ</v>
      </c>
      <c r="B137" s="30">
        <f ca="1">IF(OFFSET($H$8,COLUMN(F133)-COLUMN($H$8),ROW(F133)-ROW($H$8))="","",OFFSET($H$8,COLUMN(F133)-COLUMN($H$8),ROW(F133)-ROW($H$8)))</f>
      </c>
      <c r="C137" s="31"/>
      <c r="D137" s="31"/>
      <c r="E137" s="32"/>
      <c r="F137" s="6"/>
      <c r="G137" s="7"/>
      <c r="H137" s="7"/>
      <c r="I137" s="54"/>
      <c r="J137" s="9"/>
      <c r="K137" s="10"/>
      <c r="L137" s="10"/>
      <c r="M137" s="32"/>
      <c r="N137" s="9"/>
      <c r="O137" s="10"/>
      <c r="P137" s="10"/>
      <c r="Q137" s="32"/>
      <c r="R137" s="9"/>
      <c r="S137" s="10"/>
      <c r="T137" s="10"/>
      <c r="U137" s="32"/>
      <c r="V137" s="9"/>
      <c r="W137" s="10"/>
      <c r="X137" s="10"/>
      <c r="Y137" s="32"/>
      <c r="Z137" s="9"/>
      <c r="AA137" s="10"/>
      <c r="AB137" s="10"/>
      <c r="AC137" s="32"/>
      <c r="AD137" s="9"/>
      <c r="AE137" s="10"/>
      <c r="AF137" s="10"/>
      <c r="AG137" s="32"/>
      <c r="AH137" s="9"/>
      <c r="AI137" s="10"/>
      <c r="AJ137" s="10"/>
      <c r="AK137" s="32"/>
      <c r="AL137" s="82">
        <f>SUM(AM137:AO138)</f>
        <v>0</v>
      </c>
      <c r="AM137" s="83"/>
      <c r="AN137" s="83"/>
      <c r="AO137" s="83"/>
      <c r="AP137" s="102" t="e">
        <f>AH138+AH140+AD138+AD140+Z138+Z140+V140+V138+R140+R138+N140+N138+J140+J138+F140+F138+B140+B138</f>
        <v>#VALUE!</v>
      </c>
      <c r="AQ137" s="103" t="e">
        <f>AJ140+AJ138+AF140+AF138+AB140+AB138+X140+X138+T140+T138+P140+P138+L140+L138+H140+H138+D140+D138</f>
        <v>#VALUE!</v>
      </c>
      <c r="AR137" s="104" t="e">
        <f>AP137-AQ137</f>
        <v>#VALUE!</v>
      </c>
      <c r="AS137" s="83">
        <f>SUM(AM139:AO140)</f>
        <v>0</v>
      </c>
      <c r="AT137" s="105"/>
    </row>
    <row r="138" spans="1:46" ht="13.5">
      <c r="A138" s="5"/>
      <c r="B138" s="33">
        <f ca="1">IF(OFFSET($J$9,COLUMN($J$9)-COLUMN($J$9),ROW(H134)-ROW($J$9))="","",OFFSET($J$9,COLUMN($J$9)-COLUMN($J$9),ROW(H134)-ROW($J$9)))</f>
      </c>
      <c r="C138" s="16" t="s">
        <v>182</v>
      </c>
      <c r="D138" s="34">
        <f ca="1">IF(OFFSET($H$9,COLUMN(F134)-COLUMN($H$9),ROW(F134)-ROW($H$9))="","",OFFSET($H$9,COLUMN(F134)-COLUMN($H$9),ROW(F134)-ROW($H$9)))</f>
      </c>
      <c r="E138" s="35">
        <f>IF(B138="","",IF(B138&gt;D138,"○",IF(B138&gt;=D138,"△","●")))</f>
      </c>
      <c r="F138" s="11"/>
      <c r="G138" s="12"/>
      <c r="H138" s="13"/>
      <c r="I138" s="14">
        <f>IF(F138="","",IF(F138&gt;H138,"○",IF(F138&gt;=H138,"△","●")))</f>
      </c>
      <c r="J138" s="15">
        <v>0</v>
      </c>
      <c r="K138" s="16" t="s">
        <v>182</v>
      </c>
      <c r="L138" s="17">
        <v>0</v>
      </c>
      <c r="M138" s="44" t="str">
        <f>IF(J138="","",IF(J138&gt;L138,"○",IF(J138&gt;=L138,"△","●")))</f>
        <v>△</v>
      </c>
      <c r="N138" s="15"/>
      <c r="O138" s="16" t="s">
        <v>182</v>
      </c>
      <c r="P138" s="17"/>
      <c r="Q138" s="44">
        <f>IF(N138="","",IF(N138&gt;P138,"○",IF(N138&gt;=P138,"△","●")))</f>
      </c>
      <c r="R138" s="15"/>
      <c r="S138" s="16" t="s">
        <v>182</v>
      </c>
      <c r="T138" s="17"/>
      <c r="U138" s="44">
        <f>IF(R138="","",IF(R138&gt;T138,"○",IF(R138&gt;=T138,"△","●")))</f>
      </c>
      <c r="V138" s="15"/>
      <c r="W138" s="16" t="s">
        <v>182</v>
      </c>
      <c r="X138" s="17"/>
      <c r="Y138" s="44">
        <f>IF(V138="","",IF(V138&gt;X138,"○",IF(V138&gt;=X138,"△","●")))</f>
      </c>
      <c r="Z138" s="15"/>
      <c r="AA138" s="16" t="s">
        <v>182</v>
      </c>
      <c r="AB138" s="17"/>
      <c r="AC138" s="44">
        <f>IF(Z138="","",IF(Z138&gt;AB138,"○",IF(Z138&gt;=AB138,"△","●")))</f>
      </c>
      <c r="AD138" s="15"/>
      <c r="AE138" s="16" t="s">
        <v>182</v>
      </c>
      <c r="AF138" s="17"/>
      <c r="AG138" s="44">
        <f>IF(AD138="","",IF(AD138&gt;AF138,"○",IF(AD138&gt;=AF138,"△","●")))</f>
      </c>
      <c r="AH138" s="15"/>
      <c r="AI138" s="16" t="s">
        <v>182</v>
      </c>
      <c r="AJ138" s="17"/>
      <c r="AK138" s="44">
        <f>IF(AH138="","",IF(AH138&gt;AJ138,"○",IF(AH138&gt;=AJ138,"△","●")))</f>
      </c>
      <c r="AL138" s="82"/>
      <c r="AM138" s="83"/>
      <c r="AN138" s="83"/>
      <c r="AO138" s="83"/>
      <c r="AP138" s="102"/>
      <c r="AQ138" s="103"/>
      <c r="AR138" s="104"/>
      <c r="AS138" s="83"/>
      <c r="AT138" s="105"/>
    </row>
    <row r="139" spans="1:46" ht="13.5">
      <c r="A139" s="5"/>
      <c r="B139" s="21">
        <f ca="1">IF(OFFSET($H$10,COLUMN(F135)-COLUMN($H$10),ROW(F135)-ROW($H$10))="","",OFFSET($H$10,COLUMN(F135)-COLUMN($H$10),ROW(F135)-ROW($H$10)))</f>
      </c>
      <c r="C139" s="22"/>
      <c r="D139" s="22"/>
      <c r="E139" s="36"/>
      <c r="F139" s="18"/>
      <c r="G139" s="19"/>
      <c r="H139" s="19"/>
      <c r="I139" s="20"/>
      <c r="J139" s="21"/>
      <c r="K139" s="22"/>
      <c r="L139" s="22"/>
      <c r="M139" s="36"/>
      <c r="N139" s="21"/>
      <c r="O139" s="22"/>
      <c r="P139" s="22"/>
      <c r="Q139" s="36"/>
      <c r="R139" s="21"/>
      <c r="S139" s="22"/>
      <c r="T139" s="22"/>
      <c r="U139" s="36"/>
      <c r="V139" s="21"/>
      <c r="W139" s="22"/>
      <c r="X139" s="22"/>
      <c r="Y139" s="36"/>
      <c r="Z139" s="21"/>
      <c r="AA139" s="22"/>
      <c r="AB139" s="22"/>
      <c r="AC139" s="36"/>
      <c r="AD139" s="21"/>
      <c r="AE139" s="22"/>
      <c r="AF139" s="22"/>
      <c r="AG139" s="36"/>
      <c r="AH139" s="21"/>
      <c r="AI139" s="22"/>
      <c r="AJ139" s="22"/>
      <c r="AK139" s="36"/>
      <c r="AL139" s="82"/>
      <c r="AM139" s="83"/>
      <c r="AN139" s="83"/>
      <c r="AO139" s="83"/>
      <c r="AP139" s="102"/>
      <c r="AQ139" s="103"/>
      <c r="AR139" s="104"/>
      <c r="AS139" s="83"/>
      <c r="AT139" s="105"/>
    </row>
    <row r="140" spans="1:46" ht="13.5">
      <c r="A140" s="4"/>
      <c r="B140" s="33">
        <f ca="1">IF(OFFSET($J$11,COLUMN($J$11)-COLUMN($J$11),ROW(H136)-ROW($J$11))="","",OFFSET($J$11,COLUMN($J$11)-COLUMN($J$11),ROW(H136)-ROW($J$11)))</f>
      </c>
      <c r="C140" s="16" t="s">
        <v>182</v>
      </c>
      <c r="D140" s="34">
        <f ca="1">IF(OFFSET($H$11,COLUMN(F136)-COLUMN($H$11),ROW(F136)-ROW($H$11))="","",OFFSET($H$11,COLUMN(F136)-COLUMN($H$11),ROW(F136)-ROW($H$11)))</f>
      </c>
      <c r="E140" s="37">
        <f>IF(B140="","",IF(B140&gt;D140,"○",IF(B140&gt;=D140,"△","●")))</f>
      </c>
      <c r="F140" s="23"/>
      <c r="G140" s="24"/>
      <c r="H140" s="25"/>
      <c r="I140" s="26">
        <f>IF(F140="","",IF(F140&gt;H140,"○",IF(F140&gt;=H140,"△","●")))</f>
      </c>
      <c r="J140" s="27"/>
      <c r="K140" s="28" t="s">
        <v>182</v>
      </c>
      <c r="L140" s="29"/>
      <c r="M140" s="37">
        <f>IF(J140="","",IF(J140&gt;L140,"○",IF(J140&gt;=L140,"△","●")))</f>
      </c>
      <c r="N140" s="27"/>
      <c r="O140" s="28" t="s">
        <v>182</v>
      </c>
      <c r="P140" s="29"/>
      <c r="Q140" s="37">
        <f>IF(N140="","",IF(N140&gt;P140,"○",IF(N140&gt;=P140,"△","●")))</f>
      </c>
      <c r="R140" s="27"/>
      <c r="S140" s="28" t="s">
        <v>182</v>
      </c>
      <c r="T140" s="29"/>
      <c r="U140" s="37">
        <f>IF(R140="","",IF(R140&gt;T140,"○",IF(R140&gt;=T140,"△","●")))</f>
      </c>
      <c r="V140" s="27"/>
      <c r="W140" s="28" t="s">
        <v>182</v>
      </c>
      <c r="X140" s="29"/>
      <c r="Y140" s="37">
        <f>IF(V140="","",IF(V140&gt;X140,"○",IF(V140&gt;=X140,"△","●")))</f>
      </c>
      <c r="Z140" s="27"/>
      <c r="AA140" s="28" t="s">
        <v>182</v>
      </c>
      <c r="AB140" s="29"/>
      <c r="AC140" s="37">
        <f>IF(Z140="","",IF(Z140&gt;AB140,"○",IF(Z140&gt;=AB140,"△","●")))</f>
      </c>
      <c r="AD140" s="27"/>
      <c r="AE140" s="28" t="s">
        <v>182</v>
      </c>
      <c r="AF140" s="29"/>
      <c r="AG140" s="37">
        <f>IF(AD140="","",IF(AD140&gt;AF140,"○",IF(AD140&gt;=AF140,"△","●")))</f>
      </c>
      <c r="AH140" s="27"/>
      <c r="AI140" s="28" t="s">
        <v>182</v>
      </c>
      <c r="AJ140" s="29"/>
      <c r="AK140" s="37">
        <f>IF(AH140="","",IF(AH140&gt;AJ140,"○",IF(AH140&gt;=AJ140,"△","●")))</f>
      </c>
      <c r="AL140" s="82"/>
      <c r="AM140" s="83"/>
      <c r="AN140" s="83"/>
      <c r="AO140" s="83"/>
      <c r="AP140" s="102"/>
      <c r="AQ140" s="103"/>
      <c r="AR140" s="104"/>
      <c r="AS140" s="83"/>
      <c r="AT140" s="105"/>
    </row>
    <row r="141" spans="1:46" ht="13.5">
      <c r="A141" s="38" t="str">
        <f>'リーグ組合せ'!D30</f>
        <v>加茂野</v>
      </c>
      <c r="B141" s="30">
        <f ca="1">IF(OFFSET($H$8,COLUMN(F137)-COLUMN($H$8),ROW(F137)-ROW($H$8))="","",OFFSET($H$8,COLUMN(F137)-COLUMN($H$8),ROW(F137)-ROW($H$8)))</f>
      </c>
      <c r="C141" s="31"/>
      <c r="D141" s="31"/>
      <c r="E141" s="32"/>
      <c r="F141" s="39">
        <f ca="1">IF(OFFSET($L$12,COLUMN(J137)-COLUMN($L$12),ROW(J137)-ROW($L$12))="","",OFFSET($L$12,COLUMN(J137)-COLUMN($L$12),ROW(J137)-ROW($L$12)))</f>
      </c>
      <c r="G141" s="40"/>
      <c r="H141" s="40"/>
      <c r="I141" s="47"/>
      <c r="J141" s="55"/>
      <c r="K141" s="56"/>
      <c r="L141" s="56"/>
      <c r="M141" s="54"/>
      <c r="N141" s="57"/>
      <c r="O141" s="58"/>
      <c r="P141" s="58"/>
      <c r="Q141" s="32"/>
      <c r="R141" s="57"/>
      <c r="S141" s="58"/>
      <c r="T141" s="58"/>
      <c r="U141" s="32"/>
      <c r="V141" s="57"/>
      <c r="W141" s="58"/>
      <c r="X141" s="58"/>
      <c r="Y141" s="32"/>
      <c r="Z141" s="57"/>
      <c r="AA141" s="58"/>
      <c r="AB141" s="58"/>
      <c r="AC141" s="32"/>
      <c r="AD141" s="57"/>
      <c r="AE141" s="58"/>
      <c r="AF141" s="58"/>
      <c r="AG141" s="32"/>
      <c r="AH141" s="57"/>
      <c r="AI141" s="58"/>
      <c r="AJ141" s="58"/>
      <c r="AK141" s="32"/>
      <c r="AL141" s="82">
        <f>SUM(AM141:AO142)</f>
        <v>0</v>
      </c>
      <c r="AM141" s="83"/>
      <c r="AN141" s="83"/>
      <c r="AO141" s="83"/>
      <c r="AP141" s="102" t="e">
        <f>AH142+AH144+AD142+AD144+Z142+Z144+V144+V142+R144+R142+N144+N142+J144+J142+F144+F142+B144+B142</f>
        <v>#VALUE!</v>
      </c>
      <c r="AQ141" s="103" t="e">
        <f>AJ144+AJ142+AF144+AF142+AB144+AB142+X144+X142+T144+T142+P144+P142+L144+L142+H144+H142+D144+D142</f>
        <v>#VALUE!</v>
      </c>
      <c r="AR141" s="104" t="e">
        <f>AP141-AQ141</f>
        <v>#VALUE!</v>
      </c>
      <c r="AS141" s="83">
        <f>SUM(AM143:AO144)</f>
        <v>0</v>
      </c>
      <c r="AT141" s="106"/>
    </row>
    <row r="142" spans="1:46" ht="13.5">
      <c r="A142" s="38"/>
      <c r="B142" s="33">
        <f ca="1">IF(OFFSET($J$9,COLUMN($J$9)-COLUMN($J$9),ROW(H138)-ROW($J$9))="","",OFFSET($J$9,COLUMN($J$9)-COLUMN($J$9),ROW(H138)-ROW($J$9)))</f>
      </c>
      <c r="C142" s="16" t="s">
        <v>182</v>
      </c>
      <c r="D142" s="34">
        <f ca="1">IF(OFFSET($H$9,COLUMN(F138)-COLUMN($H$9),ROW(F138)-ROW($H$9))="","",OFFSET($H$9,COLUMN(F138)-COLUMN($H$9),ROW(F138)-ROW($H$9)))</f>
      </c>
      <c r="E142" s="35">
        <f>IF(B142="","",IF(B142&gt;D142,"○",IF(B142&gt;=D142,"△","●")))</f>
      </c>
      <c r="F142" s="33">
        <f ca="1">IF(OFFSET($N$13,COLUMN($N$13)-COLUMN($N$13),ROW(L138)-ROW($N$13))="","",OFFSET($N$13,COLUMN($N$13)-COLUMN($N$13),ROW(L138)-ROW($N$13)))</f>
      </c>
      <c r="G142" s="16" t="s">
        <v>182</v>
      </c>
      <c r="H142" s="34">
        <f ca="1">IF(OFFSET($L$13,COLUMN(J138)-COLUMN($L$13),ROW(J138)-ROW($L$13))="","",OFFSET($L$13,COLUMN(J138)-COLUMN($L$13),ROW(J138)-ROW($L$13)))</f>
      </c>
      <c r="I142" s="44">
        <f>IF(F142="","",IF(F142&gt;H142,"○",IF(F142&gt;=H142,"△","●")))</f>
      </c>
      <c r="J142" s="11"/>
      <c r="K142" s="12"/>
      <c r="L142" s="13"/>
      <c r="M142" s="14">
        <f>IF(J142="","",IF(J142&gt;L142,"○",IF(J142&gt;=L142,"△","●")))</f>
      </c>
      <c r="N142" s="15"/>
      <c r="O142" s="16" t="s">
        <v>182</v>
      </c>
      <c r="P142" s="17"/>
      <c r="Q142" s="44">
        <f>IF(N142="","",IF(N142&gt;P142,"○",IF(N142&gt;=P142,"△","●")))</f>
      </c>
      <c r="R142" s="15"/>
      <c r="S142" s="16" t="s">
        <v>182</v>
      </c>
      <c r="T142" s="17"/>
      <c r="U142" s="44">
        <f>IF(R142="","",IF(R142&gt;T142,"○",IF(R142&gt;=T142,"△","●")))</f>
      </c>
      <c r="V142" s="15"/>
      <c r="W142" s="16" t="s">
        <v>182</v>
      </c>
      <c r="X142" s="17"/>
      <c r="Y142" s="44">
        <f>IF(V142="","",IF(V142&gt;X142,"○",IF(V142&gt;=X142,"△","●")))</f>
      </c>
      <c r="Z142" s="15"/>
      <c r="AA142" s="16" t="s">
        <v>182</v>
      </c>
      <c r="AB142" s="17"/>
      <c r="AC142" s="44">
        <f>IF(Z142="","",IF(Z142&gt;AB142,"○",IF(Z142&gt;=AB142,"△","●")))</f>
      </c>
      <c r="AD142" s="15"/>
      <c r="AE142" s="16" t="s">
        <v>182</v>
      </c>
      <c r="AF142" s="17"/>
      <c r="AG142" s="44">
        <f>IF(AD142="","",IF(AD142&gt;AF142,"○",IF(AD142&gt;=AF142,"△","●")))</f>
      </c>
      <c r="AH142" s="15"/>
      <c r="AI142" s="16" t="s">
        <v>182</v>
      </c>
      <c r="AJ142" s="17"/>
      <c r="AK142" s="44">
        <f>IF(AH142="","",IF(AH142&gt;AJ142,"○",IF(AH142&gt;=AJ142,"△","●")))</f>
      </c>
      <c r="AL142" s="82"/>
      <c r="AM142" s="83"/>
      <c r="AN142" s="83"/>
      <c r="AO142" s="83"/>
      <c r="AP142" s="102"/>
      <c r="AQ142" s="103"/>
      <c r="AR142" s="104"/>
      <c r="AS142" s="83"/>
      <c r="AT142" s="107"/>
    </row>
    <row r="143" spans="1:46" ht="13.5">
      <c r="A143" s="38"/>
      <c r="B143" s="21">
        <f ca="1">IF(OFFSET($H$10,COLUMN(F139)-COLUMN($H$10),ROW(F139)-ROW($H$10))="","",OFFSET($H$10,COLUMN(F139)-COLUMN($H$10),ROW(F139)-ROW($H$10)))</f>
      </c>
      <c r="C143" s="22"/>
      <c r="D143" s="22"/>
      <c r="E143" s="36"/>
      <c r="F143" s="41">
        <f ca="1">IF(OFFSET($L$14,COLUMN(J139)-COLUMN($L$14),ROW(J139)-ROW($L$14))="","",OFFSET($L$14,COLUMN(J139)-COLUMN($L$14),ROW(J139)-ROW($L$14)))</f>
      </c>
      <c r="G143" s="42"/>
      <c r="H143" s="43"/>
      <c r="I143" s="36"/>
      <c r="J143" s="18"/>
      <c r="K143" s="19"/>
      <c r="L143" s="19"/>
      <c r="M143" s="20"/>
      <c r="N143" s="21"/>
      <c r="O143" s="22"/>
      <c r="P143" s="22"/>
      <c r="Q143" s="36"/>
      <c r="R143" s="21"/>
      <c r="S143" s="22"/>
      <c r="T143" s="22"/>
      <c r="U143" s="36"/>
      <c r="V143" s="21"/>
      <c r="W143" s="22"/>
      <c r="X143" s="22"/>
      <c r="Y143" s="36"/>
      <c r="Z143" s="21"/>
      <c r="AA143" s="22"/>
      <c r="AB143" s="22"/>
      <c r="AC143" s="36"/>
      <c r="AD143" s="21"/>
      <c r="AE143" s="22"/>
      <c r="AF143" s="22"/>
      <c r="AG143" s="36"/>
      <c r="AH143" s="21"/>
      <c r="AI143" s="22"/>
      <c r="AJ143" s="22"/>
      <c r="AK143" s="36"/>
      <c r="AL143" s="82"/>
      <c r="AM143" s="83"/>
      <c r="AN143" s="83"/>
      <c r="AO143" s="83"/>
      <c r="AP143" s="102"/>
      <c r="AQ143" s="103"/>
      <c r="AR143" s="104"/>
      <c r="AS143" s="83"/>
      <c r="AT143" s="107"/>
    </row>
    <row r="144" spans="1:46" ht="13.5">
      <c r="A144" s="38"/>
      <c r="B144" s="33">
        <f ca="1">IF(OFFSET($J$11,COLUMN($J$11)-COLUMN($J$11),ROW(H140)-ROW($J$11))="","",OFFSET($J$11,COLUMN($J$11)-COLUMN($J$11),ROW(H140)-ROW($J$11)))</f>
      </c>
      <c r="C144" s="16" t="s">
        <v>182</v>
      </c>
      <c r="D144" s="34">
        <f ca="1">IF(OFFSET($H$11,COLUMN(F140)-COLUMN($H$11),ROW(F140)-ROW($H$11))="","",OFFSET($H$11,COLUMN(F140)-COLUMN($H$11),ROW(F140)-ROW($H$11)))</f>
      </c>
      <c r="E144" s="44">
        <f>IF(B144="","",IF(B144&gt;D144,"○",IF(B144&gt;=D144,"△","●")))</f>
      </c>
      <c r="F144" s="45">
        <f ca="1">IF(OFFSET($N$15,COLUMN($N$15)-COLUMN($N$15),ROW(L140)-ROW($N$15))="","",OFFSET($N$15,COLUMN($N$15)-COLUMN($N$15),ROW(L140)-ROW($N$15)))</f>
      </c>
      <c r="G144" s="28" t="s">
        <v>182</v>
      </c>
      <c r="H144" s="46">
        <f ca="1">IF(OFFSET($L$15,COLUMN(J140)-COLUMN($L$15),ROW(J140)-ROW($L$15))="","",OFFSET($L$15,COLUMN(J140)-COLUMN($L$15),ROW(J140)-ROW($L$15)))</f>
      </c>
      <c r="I144" s="37">
        <f>IF(F144="","",IF(F144&gt;H144,"○",IF(F144&gt;=H144,"△","●")))</f>
      </c>
      <c r="J144" s="23"/>
      <c r="K144" s="24"/>
      <c r="L144" s="25"/>
      <c r="M144" s="26">
        <f>IF(J144="","",IF(J144&gt;L144,"○",IF(J144&gt;=L144,"△","●")))</f>
      </c>
      <c r="N144" s="27"/>
      <c r="O144" s="28" t="s">
        <v>182</v>
      </c>
      <c r="P144" s="29"/>
      <c r="Q144" s="37">
        <f>IF(N144="","",IF(N144&gt;P144,"○",IF(N144&gt;=P144,"△","●")))</f>
      </c>
      <c r="R144" s="27"/>
      <c r="S144" s="28" t="s">
        <v>182</v>
      </c>
      <c r="T144" s="29"/>
      <c r="U144" s="37">
        <f>IF(R144="","",IF(R144&gt;T144,"○",IF(R144&gt;=T144,"△","●")))</f>
      </c>
      <c r="V144" s="27"/>
      <c r="W144" s="28" t="s">
        <v>182</v>
      </c>
      <c r="X144" s="29"/>
      <c r="Y144" s="37">
        <f>IF(V144="","",IF(V144&gt;X144,"○",IF(V144&gt;=X144,"△","●")))</f>
      </c>
      <c r="Z144" s="27"/>
      <c r="AA144" s="28" t="s">
        <v>182</v>
      </c>
      <c r="AB144" s="29"/>
      <c r="AC144" s="37">
        <f>IF(Z144="","",IF(Z144&gt;AB144,"○",IF(Z144&gt;=AB144,"△","●")))</f>
      </c>
      <c r="AD144" s="27"/>
      <c r="AE144" s="28" t="s">
        <v>182</v>
      </c>
      <c r="AF144" s="29"/>
      <c r="AG144" s="37">
        <f>IF(AD144="","",IF(AD144&gt;AF144,"○",IF(AD144&gt;=AF144,"△","●")))</f>
      </c>
      <c r="AH144" s="27"/>
      <c r="AI144" s="28" t="s">
        <v>182</v>
      </c>
      <c r="AJ144" s="29"/>
      <c r="AK144" s="37">
        <f>IF(AH144="","",IF(AH144&gt;AJ144,"○",IF(AH144&gt;=AJ144,"△","●")))</f>
      </c>
      <c r="AL144" s="82"/>
      <c r="AM144" s="83"/>
      <c r="AN144" s="83"/>
      <c r="AO144" s="83"/>
      <c r="AP144" s="102"/>
      <c r="AQ144" s="103"/>
      <c r="AR144" s="104"/>
      <c r="AS144" s="83"/>
      <c r="AT144" s="108"/>
    </row>
    <row r="145" spans="1:46" ht="13.5">
      <c r="A145" s="38" t="str">
        <f>'リーグ組合せ'!D31</f>
        <v>八百津</v>
      </c>
      <c r="B145" s="30">
        <f ca="1">IF(OFFSET($H$8,COLUMN(F141)-COLUMN($H$8),ROW(F141)-ROW($H$8))="","",OFFSET($H$8,COLUMN(F141)-COLUMN($H$8),ROW(F141)-ROW($H$8)))</f>
      </c>
      <c r="C145" s="31"/>
      <c r="D145" s="31"/>
      <c r="E145" s="47"/>
      <c r="F145" s="39">
        <f ca="1">IF(OFFSET($L$12,COLUMN(J141)-COLUMN($L$12),ROW(J141)-ROW($L$12))="","",OFFSET($L$12,COLUMN(J141)-COLUMN($L$12),ROW(J141)-ROW($L$12)))</f>
      </c>
      <c r="G145" s="40"/>
      <c r="H145" s="40"/>
      <c r="I145" s="47"/>
      <c r="J145" s="39">
        <f ca="1">IF(OFFSET($P$16,COLUMN(N141)-COLUMN($P$16),ROW(N141)-ROW($P$16))="","",OFFSET($P$16,COLUMN(N141)-COLUMN($P$16),ROW(N141)-ROW($P$16)))</f>
      </c>
      <c r="K145" s="40"/>
      <c r="L145" s="40"/>
      <c r="M145" s="47"/>
      <c r="N145" s="55"/>
      <c r="O145" s="56"/>
      <c r="P145" s="56"/>
      <c r="Q145" s="54"/>
      <c r="R145" s="57"/>
      <c r="S145" s="58"/>
      <c r="T145" s="58"/>
      <c r="U145" s="32"/>
      <c r="V145" s="57"/>
      <c r="W145" s="58"/>
      <c r="X145" s="58"/>
      <c r="Y145" s="32"/>
      <c r="Z145" s="57"/>
      <c r="AA145" s="58"/>
      <c r="AB145" s="58"/>
      <c r="AC145" s="32"/>
      <c r="AD145" s="57"/>
      <c r="AE145" s="58"/>
      <c r="AF145" s="58"/>
      <c r="AG145" s="32"/>
      <c r="AH145" s="57"/>
      <c r="AI145" s="58"/>
      <c r="AJ145" s="58"/>
      <c r="AK145" s="32"/>
      <c r="AL145" s="82">
        <f>SUM(AM145:AO146)</f>
        <v>0</v>
      </c>
      <c r="AM145" s="83"/>
      <c r="AN145" s="83"/>
      <c r="AO145" s="83"/>
      <c r="AP145" s="102" t="e">
        <f>AH146+AH148+AD146+AD148+Z146+Z148+V148+V146+R148+R146+N148+N146+J148+J146+F148+F146+B148+B146</f>
        <v>#VALUE!</v>
      </c>
      <c r="AQ145" s="103" t="e">
        <f>AJ148+AJ146+AF148+AF146+AB148+AB146+X148+X146+T148+T146+P148+P146+L148+L146+H148+H146+D148+D146</f>
        <v>#VALUE!</v>
      </c>
      <c r="AR145" s="104" t="e">
        <f>AP145-AQ145</f>
        <v>#VALUE!</v>
      </c>
      <c r="AS145" s="83">
        <f>SUM(AM147:AO148)</f>
        <v>0</v>
      </c>
      <c r="AT145" s="105"/>
    </row>
    <row r="146" spans="1:46" ht="13.5">
      <c r="A146" s="38"/>
      <c r="B146" s="33">
        <f ca="1">IF(OFFSET($J$9,COLUMN($J$9)-COLUMN($J$9),ROW(H142)-ROW($J$9))="","",OFFSET($J$9,COLUMN($J$9)-COLUMN($J$9),ROW(H142)-ROW($J$9)))</f>
      </c>
      <c r="C146" s="16" t="s">
        <v>182</v>
      </c>
      <c r="D146" s="34">
        <f ca="1">IF(OFFSET($H$9,COLUMN(F142)-COLUMN($H$9),ROW(F142)-ROW($H$9))="","",OFFSET($H$9,COLUMN(F142)-COLUMN($H$9),ROW(F142)-ROW($H$9)))</f>
      </c>
      <c r="E146" s="44">
        <f>IF(B146="","",IF(B146&gt;D146,"○",IF(B146&gt;=D146,"△","●")))</f>
      </c>
      <c r="F146" s="33">
        <f ca="1">IF(OFFSET($N$13,COLUMN($N$13)-COLUMN($N$13),ROW(L142)-ROW($N$13))="","",OFFSET($N$13,COLUMN($N$13)-COLUMN($N$13),ROW(L142)-ROW($N$13)))</f>
      </c>
      <c r="G146" s="16" t="s">
        <v>182</v>
      </c>
      <c r="H146" s="34">
        <f ca="1">IF(OFFSET($L$13,COLUMN(J142)-COLUMN($L$13),ROW(J142)-ROW($L$13))="","",OFFSET($L$13,COLUMN(J142)-COLUMN($L$13),ROW(J142)-ROW($L$13)))</f>
      </c>
      <c r="I146" s="44">
        <f>IF(F146="","",IF(F146&gt;H146,"○",IF(F146&gt;=H146,"△","●")))</f>
      </c>
      <c r="J146" s="33">
        <f ca="1">IF(OFFSET($R$17,COLUMN(P142)-COLUMN($R$17),ROW(P142)-ROW($R$17))="","",OFFSET($R$17,COLUMN(P142)-COLUMN($R$17),ROW(P142)-ROW($R$17)))</f>
      </c>
      <c r="K146" s="16" t="s">
        <v>182</v>
      </c>
      <c r="L146" s="34">
        <f ca="1">IF(OFFSET($P$17,COLUMN(N142)-COLUMN($P$17),ROW(N142)-ROW($P$17))="","",OFFSET($P$17,COLUMN(N142)-COLUMN($P$17),ROW(N142)-ROW($P$17)))</f>
      </c>
      <c r="M146" s="44">
        <f>IF(J146="","",IF(J146&gt;L146,"○",IF(J146&gt;=L146,"△","●")))</f>
      </c>
      <c r="N146" s="11"/>
      <c r="O146" s="12"/>
      <c r="P146" s="13"/>
      <c r="Q146" s="14">
        <f>IF(N146="","",IF(N146&gt;P146,"○",IF(N146&gt;=P146,"△","●")))</f>
      </c>
      <c r="R146" s="15">
        <v>3</v>
      </c>
      <c r="S146" s="16" t="s">
        <v>182</v>
      </c>
      <c r="T146" s="17">
        <v>2</v>
      </c>
      <c r="U146" s="44" t="str">
        <f>IF(R146="","",IF(R146&gt;T146,"○",IF(R146&gt;=T146,"△","●")))</f>
        <v>○</v>
      </c>
      <c r="V146" s="15">
        <v>1</v>
      </c>
      <c r="W146" s="16" t="s">
        <v>182</v>
      </c>
      <c r="X146" s="17">
        <v>1</v>
      </c>
      <c r="Y146" s="44" t="str">
        <f>IF(V146="","",IF(V146&gt;X146,"○",IF(V146&gt;=X146,"△","●")))</f>
        <v>△</v>
      </c>
      <c r="Z146" s="15"/>
      <c r="AA146" s="16" t="s">
        <v>182</v>
      </c>
      <c r="AB146" s="17"/>
      <c r="AC146" s="44">
        <f>IF(Z146="","",IF(Z146&gt;AB146,"○",IF(Z146&gt;=AB146,"△","●")))</f>
      </c>
      <c r="AD146" s="15"/>
      <c r="AE146" s="16" t="s">
        <v>182</v>
      </c>
      <c r="AF146" s="17"/>
      <c r="AG146" s="44">
        <f>IF(AD146="","",IF(AD146&gt;AF146,"○",IF(AD146&gt;=AF146,"△","●")))</f>
      </c>
      <c r="AH146" s="15"/>
      <c r="AI146" s="16" t="s">
        <v>182</v>
      </c>
      <c r="AJ146" s="17"/>
      <c r="AK146" s="44">
        <f>IF(AH146="","",IF(AH146&gt;AJ146,"○",IF(AH146&gt;=AJ146,"△","●")))</f>
      </c>
      <c r="AL146" s="82"/>
      <c r="AM146" s="83"/>
      <c r="AN146" s="83"/>
      <c r="AO146" s="83"/>
      <c r="AP146" s="102"/>
      <c r="AQ146" s="103"/>
      <c r="AR146" s="104"/>
      <c r="AS146" s="83"/>
      <c r="AT146" s="105"/>
    </row>
    <row r="147" spans="1:46" ht="13.5">
      <c r="A147" s="38"/>
      <c r="B147" s="21">
        <f ca="1">IF(OFFSET($H$10,COLUMN(F143)-COLUMN($H$10),ROW(F143)-ROW($H$10))="","",OFFSET($H$10,COLUMN(F143)-COLUMN($H$10),ROW(F143)-ROW($H$10)))</f>
      </c>
      <c r="C147" s="22"/>
      <c r="D147" s="22"/>
      <c r="E147" s="36"/>
      <c r="F147" s="41">
        <f ca="1">IF(OFFSET($L$14,COLUMN(J143)-COLUMN($L$14),ROW(J143)-ROW($L$14))="","",OFFSET($L$14,COLUMN(J143)-COLUMN($L$14),ROW(J143)-ROW($L$14)))</f>
      </c>
      <c r="G147" s="42"/>
      <c r="H147" s="43"/>
      <c r="I147" s="36"/>
      <c r="J147" s="41">
        <f ca="1">IF(OFFSET($P$18,COLUMN(N143)-COLUMN($P$18),ROW(N143)-ROW($P$18))="","",OFFSET($P$18,COLUMN(N143)-COLUMN($P$18),ROW(N143)-ROW($P$18)))</f>
      </c>
      <c r="K147" s="42"/>
      <c r="L147" s="43"/>
      <c r="M147" s="36"/>
      <c r="N147" s="59"/>
      <c r="O147" s="60"/>
      <c r="P147" s="60"/>
      <c r="Q147" s="20"/>
      <c r="R147" s="21"/>
      <c r="S147" s="22"/>
      <c r="T147" s="22"/>
      <c r="U147" s="36"/>
      <c r="V147" s="21"/>
      <c r="W147" s="22"/>
      <c r="X147" s="22"/>
      <c r="Y147" s="36"/>
      <c r="Z147" s="21"/>
      <c r="AA147" s="22"/>
      <c r="AB147" s="22"/>
      <c r="AC147" s="36"/>
      <c r="AD147" s="21"/>
      <c r="AE147" s="22"/>
      <c r="AF147" s="22"/>
      <c r="AG147" s="36"/>
      <c r="AH147" s="21"/>
      <c r="AI147" s="22"/>
      <c r="AJ147" s="22"/>
      <c r="AK147" s="36"/>
      <c r="AL147" s="82"/>
      <c r="AM147" s="83"/>
      <c r="AN147" s="83"/>
      <c r="AO147" s="83"/>
      <c r="AP147" s="102"/>
      <c r="AQ147" s="103"/>
      <c r="AR147" s="104"/>
      <c r="AS147" s="83"/>
      <c r="AT147" s="105"/>
    </row>
    <row r="148" spans="1:46" ht="13.5">
      <c r="A148" s="38"/>
      <c r="B148" s="33">
        <f ca="1">IF(OFFSET($J$11,COLUMN($J$11)-COLUMN($J$11),ROW(H144)-ROW($J$11))="","",OFFSET($J$11,COLUMN($J$11)-COLUMN($J$11),ROW(H144)-ROW($J$11)))</f>
      </c>
      <c r="C148" s="16" t="s">
        <v>182</v>
      </c>
      <c r="D148" s="34">
        <f ca="1">IF(OFFSET($H$11,COLUMN(F144)-COLUMN($H$11),ROW(F144)-ROW($H$11))="","",OFFSET($H$11,COLUMN(F144)-COLUMN($H$11),ROW(F144)-ROW($H$11)))</f>
      </c>
      <c r="E148" s="37">
        <f>IF(B148="","",IF(B148&gt;D148,"○",IF(B148&gt;=D148,"△","●")))</f>
      </c>
      <c r="F148" s="45">
        <f ca="1">IF(OFFSET($N$15,COLUMN($N$15)-COLUMN($N$15),ROW(L144)-ROW($N$15))="","",OFFSET($N$15,COLUMN($N$15)-COLUMN($N$15),ROW(L144)-ROW($N$15)))</f>
      </c>
      <c r="G148" s="28" t="s">
        <v>182</v>
      </c>
      <c r="H148" s="46">
        <f ca="1">IF(OFFSET($L$15,COLUMN(J144)-COLUMN($L$15),ROW(J144)-ROW($L$15))="","",OFFSET($L$15,COLUMN(J144)-COLUMN($L$15),ROW(J144)-ROW($L$15)))</f>
      </c>
      <c r="I148" s="37">
        <f>IF(F148="","",IF(F148&gt;H148,"○",IF(F148&gt;=H148,"△","●")))</f>
      </c>
      <c r="J148" s="45">
        <f ca="1">IF(OFFSET($R$19,COLUMN(P144)-COLUMN($R$19),ROW(P144)-ROW($R$19))="","",OFFSET($R$19,COLUMN(P144)-COLUMN($R$19),ROW(P144)-ROW($R$19)))</f>
      </c>
      <c r="K148" s="28" t="s">
        <v>182</v>
      </c>
      <c r="L148" s="46">
        <f ca="1">IF(OFFSET($P$19,COLUMN(N144)-COLUMN($P$19),ROW(N144)-ROW($P$19))="","",OFFSET($P$19,COLUMN(N144)-COLUMN($P$19),ROW(N144)-ROW($P$19)))</f>
      </c>
      <c r="M148" s="37">
        <f>IF(J148="","",IF(J148&gt;L148,"○",IF(J148&gt;=L148,"△","●")))</f>
      </c>
      <c r="N148" s="61"/>
      <c r="O148" s="12"/>
      <c r="P148" s="62"/>
      <c r="Q148" s="26">
        <f>IF(N148="","",IF(N148&gt;P148,"○",IF(N148&gt;=P148,"△","●")))</f>
      </c>
      <c r="R148" s="65"/>
      <c r="S148" s="16" t="s">
        <v>182</v>
      </c>
      <c r="T148" s="35"/>
      <c r="U148" s="37">
        <f>IF(R148="","",IF(R148&gt;T148,"○",IF(R148&gt;=T148,"△","●")))</f>
      </c>
      <c r="V148" s="65"/>
      <c r="W148" s="16" t="s">
        <v>182</v>
      </c>
      <c r="X148" s="35"/>
      <c r="Y148" s="37">
        <f>IF(V148="","",IF(V148&gt;X148,"○",IF(V148&gt;=X148,"△","●")))</f>
      </c>
      <c r="Z148" s="27"/>
      <c r="AA148" s="28" t="s">
        <v>182</v>
      </c>
      <c r="AB148" s="29"/>
      <c r="AC148" s="37">
        <f>IF(Z148="","",IF(Z148&gt;AB148,"○",IF(Z148&gt;=AB148,"△","●")))</f>
      </c>
      <c r="AD148" s="27"/>
      <c r="AE148" s="28" t="s">
        <v>182</v>
      </c>
      <c r="AF148" s="29"/>
      <c r="AG148" s="37">
        <f>IF(AD148="","",IF(AD148&gt;AF148,"○",IF(AD148&gt;=AF148,"△","●")))</f>
      </c>
      <c r="AH148" s="27"/>
      <c r="AI148" s="28" t="s">
        <v>182</v>
      </c>
      <c r="AJ148" s="29"/>
      <c r="AK148" s="37">
        <f>IF(AH148="","",IF(AH148&gt;AJ148,"○",IF(AH148&gt;=AJ148,"△","●")))</f>
      </c>
      <c r="AL148" s="82"/>
      <c r="AM148" s="83"/>
      <c r="AN148" s="83"/>
      <c r="AO148" s="83"/>
      <c r="AP148" s="102"/>
      <c r="AQ148" s="103"/>
      <c r="AR148" s="104"/>
      <c r="AS148" s="83"/>
      <c r="AT148" s="105"/>
    </row>
    <row r="149" spans="1:46" ht="13.5">
      <c r="A149" s="38" t="str">
        <f>'リーグ組合せ'!D32</f>
        <v>太田</v>
      </c>
      <c r="B149" s="30">
        <f ca="1">IF(OFFSET($H$8,COLUMN(F145)-COLUMN($H$8),ROW(F145)-ROW($H$8))="","",OFFSET($H$8,COLUMN(F145)-COLUMN($H$8),ROW(F145)-ROW($H$8)))</f>
      </c>
      <c r="C149" s="31"/>
      <c r="D149" s="31"/>
      <c r="E149" s="47"/>
      <c r="F149" s="39">
        <f ca="1">IF(OFFSET($L$12,COLUMN(J145)-COLUMN($L$12),ROW(J145)-ROW($L$12))="","",OFFSET($L$12,COLUMN(J145)-COLUMN($L$12),ROW(J145)-ROW($L$12)))</f>
      </c>
      <c r="G149" s="40"/>
      <c r="H149" s="40"/>
      <c r="I149" s="47"/>
      <c r="J149" s="39">
        <f ca="1">IF(OFFSET($P$16,COLUMN(N145)-COLUMN($P$16),ROW(N145)-ROW($P$16))="","",OFFSET($P$16,COLUMN(N145)-COLUMN($P$16),ROW(N145)-ROW($P$16)))</f>
      </c>
      <c r="K149" s="40"/>
      <c r="L149" s="40"/>
      <c r="M149" s="47"/>
      <c r="N149" s="30">
        <f ca="1">IF(OFFSET($T$20,COLUMN(R145)-COLUMN($T$20),ROW(R145)-ROW($T$20))="","",OFFSET($T$20,COLUMN(R145)-COLUMN($T$20),ROW(R145)-ROW($T$20)))</f>
      </c>
      <c r="O149" s="31"/>
      <c r="P149" s="31"/>
      <c r="Q149" s="47"/>
      <c r="R149" s="55"/>
      <c r="S149" s="56"/>
      <c r="T149" s="56"/>
      <c r="U149" s="54"/>
      <c r="V149" s="57"/>
      <c r="W149" s="58"/>
      <c r="X149" s="58"/>
      <c r="Y149" s="32"/>
      <c r="Z149" s="57"/>
      <c r="AA149" s="58"/>
      <c r="AB149" s="58"/>
      <c r="AC149" s="32"/>
      <c r="AD149" s="57"/>
      <c r="AE149" s="58"/>
      <c r="AF149" s="58"/>
      <c r="AG149" s="32"/>
      <c r="AH149" s="57"/>
      <c r="AI149" s="58"/>
      <c r="AJ149" s="58"/>
      <c r="AK149" s="32"/>
      <c r="AL149" s="82">
        <f>SUM(AM149:AO150)</f>
        <v>0</v>
      </c>
      <c r="AM149" s="83"/>
      <c r="AN149" s="83"/>
      <c r="AO149" s="83"/>
      <c r="AP149" s="102" t="e">
        <f>AH150+AH152+AD150+AD152+Z150+Z152+V152+V150+R152+R150+N152+N150+J152+J150+F152+F150+B152+B150</f>
        <v>#VALUE!</v>
      </c>
      <c r="AQ149" s="103" t="e">
        <f>AJ152+AJ150+AF152+AF150+AB152+AB150+X152+X150+T152+T150+P152+P150+L152+L150+H152+H150+D152+D150</f>
        <v>#VALUE!</v>
      </c>
      <c r="AR149" s="104" t="e">
        <f>AP149-AQ149</f>
        <v>#VALUE!</v>
      </c>
      <c r="AS149" s="83">
        <f>SUM(AM151:AO152)</f>
        <v>0</v>
      </c>
      <c r="AT149" s="105"/>
    </row>
    <row r="150" spans="1:46" ht="13.5">
      <c r="A150" s="38"/>
      <c r="B150" s="33">
        <f ca="1">IF(OFFSET($J$9,COLUMN($J$9)-COLUMN($J$9),ROW(H146)-ROW($J$9))="","",OFFSET($J$9,COLUMN($J$9)-COLUMN($J$9),ROW(H146)-ROW($J$9)))</f>
      </c>
      <c r="C150" s="16" t="s">
        <v>182</v>
      </c>
      <c r="D150" s="34">
        <f ca="1">IF(OFFSET($H$9,COLUMN(F146)-COLUMN($H$9),ROW(F146)-ROW($H$9))="","",OFFSET($H$9,COLUMN(F146)-COLUMN($H$9),ROW(F146)-ROW($H$9)))</f>
      </c>
      <c r="E150" s="44">
        <f>IF(B150="","",IF(B150&gt;D150,"○",IF(B150&gt;=D150,"△","●")))</f>
      </c>
      <c r="F150" s="33">
        <f ca="1">IF(OFFSET($N$13,COLUMN($N$13)-COLUMN($N$13),ROW(L146)-ROW($N$13))="","",OFFSET($N$13,COLUMN($N$13)-COLUMN($N$13),ROW(L146)-ROW($N$13)))</f>
      </c>
      <c r="G150" s="16" t="s">
        <v>182</v>
      </c>
      <c r="H150" s="34">
        <f ca="1">IF(OFFSET($L$13,COLUMN(J146)-COLUMN($L$13),ROW(J146)-ROW($L$13))="","",OFFSET($L$13,COLUMN(J146)-COLUMN($L$13),ROW(J146)-ROW($L$13)))</f>
      </c>
      <c r="I150" s="44">
        <f>IF(F150="","",IF(F150&gt;H150,"○",IF(F150&gt;=H150,"△","●")))</f>
      </c>
      <c r="J150" s="33">
        <f ca="1">IF(OFFSET($R$17,COLUMN(P146)-COLUMN($R$17),ROW(P146)-ROW($R$17))="","",OFFSET($R$17,COLUMN(P146)-COLUMN($R$17),ROW(P146)-ROW($R$17)))</f>
      </c>
      <c r="K150" s="16" t="s">
        <v>182</v>
      </c>
      <c r="L150" s="34">
        <f ca="1">IF(OFFSET($P$17,COLUMN(N146)-COLUMN($P$17),ROW(N146)-ROW($P$17))="","",OFFSET($P$17,COLUMN(N146)-COLUMN($P$17),ROW(N146)-ROW($P$17)))</f>
      </c>
      <c r="M150" s="44">
        <f>IF(J150="","",IF(J150&gt;L150,"○",IF(J150&gt;=L150,"△","●")))</f>
      </c>
      <c r="N150" s="33">
        <f ca="1">IF(OFFSET($V$21,COLUMN(T146)-COLUMN($V$21),ROW(T146)-ROW($V$21))="","",OFFSET($V$21,COLUMN(T146)-COLUMN($V$21),ROW(T146)-ROW($V$21)))</f>
      </c>
      <c r="O150" s="16" t="s">
        <v>182</v>
      </c>
      <c r="P150" s="34">
        <f ca="1">IF(OFFSET($T$21,COLUMN(R146)-COLUMN($T$21),ROW(R146)-ROW($T$21))="","",OFFSET($T$21,COLUMN(R146)-COLUMN($T$21),ROW(R146)-ROW($T$21)))</f>
      </c>
      <c r="Q150" s="44">
        <f>IF(N150="","",IF(N150&gt;P150,"○",IF(N150&gt;=P150,"△","●")))</f>
      </c>
      <c r="R150" s="66"/>
      <c r="S150" s="67"/>
      <c r="T150" s="68"/>
      <c r="U150" s="14">
        <f>IF(R150="","",IF(R150&gt;T150,"○",IF(R150&gt;=T150,"△","●")))</f>
      </c>
      <c r="V150" s="15">
        <v>0</v>
      </c>
      <c r="W150" s="16" t="s">
        <v>182</v>
      </c>
      <c r="X150" s="17">
        <v>0</v>
      </c>
      <c r="Y150" s="44" t="str">
        <f>IF(V150="","",IF(V150&gt;X150,"○",IF(V150&gt;=X150,"△","●")))</f>
        <v>△</v>
      </c>
      <c r="Z150" s="15"/>
      <c r="AA150" s="16" t="s">
        <v>182</v>
      </c>
      <c r="AB150" s="17"/>
      <c r="AC150" s="44">
        <f>IF(Z150="","",IF(Z150&gt;AB150,"○",IF(Z150&gt;=AB150,"△","●")))</f>
      </c>
      <c r="AD150" s="15"/>
      <c r="AE150" s="16" t="s">
        <v>182</v>
      </c>
      <c r="AF150" s="17"/>
      <c r="AG150" s="44">
        <f>IF(AD150="","",IF(AD150&gt;AF150,"○",IF(AD150&gt;=AF150,"△","●")))</f>
      </c>
      <c r="AH150" s="15"/>
      <c r="AI150" s="16" t="s">
        <v>182</v>
      </c>
      <c r="AJ150" s="17"/>
      <c r="AK150" s="44">
        <f>IF(AH150="","",IF(AH150&gt;AJ150,"○",IF(AH150&gt;=AJ150,"△","●")))</f>
      </c>
      <c r="AL150" s="82"/>
      <c r="AM150" s="83"/>
      <c r="AN150" s="83"/>
      <c r="AO150" s="83"/>
      <c r="AP150" s="102"/>
      <c r="AQ150" s="103"/>
      <c r="AR150" s="104"/>
      <c r="AS150" s="83"/>
      <c r="AT150" s="105"/>
    </row>
    <row r="151" spans="1:46" ht="13.5">
      <c r="A151" s="38"/>
      <c r="B151" s="21">
        <f ca="1">IF(OFFSET($H$10,COLUMN(F147)-COLUMN($H$10),ROW(F147)-ROW($H$10))="","",OFFSET($H$10,COLUMN(F147)-COLUMN($H$10),ROW(F147)-ROW($H$10)))</f>
      </c>
      <c r="C151" s="22"/>
      <c r="D151" s="22"/>
      <c r="E151" s="36"/>
      <c r="F151" s="41">
        <f ca="1">IF(OFFSET($L$14,COLUMN(J147)-COLUMN($L$14),ROW(J147)-ROW($L$14))="","",OFFSET($L$14,COLUMN(J147)-COLUMN($L$14),ROW(J147)-ROW($L$14)))</f>
      </c>
      <c r="G151" s="42"/>
      <c r="H151" s="42"/>
      <c r="I151" s="36"/>
      <c r="J151" s="41">
        <f ca="1">IF(OFFSET($P$18,COLUMN(N147)-COLUMN($P$18),ROW(N147)-ROW($P$18))="","",OFFSET($P$18,COLUMN(N147)-COLUMN($P$18),ROW(N147)-ROW($P$18)))</f>
      </c>
      <c r="K151" s="42"/>
      <c r="L151" s="42"/>
      <c r="M151" s="36"/>
      <c r="N151" s="63">
        <f ca="1">IF(OFFSET($T$22,COLUMN(R147)-COLUMN($T$22),ROW(R147)-ROW($T$22))="","",OFFSET($T$22,COLUMN(R147)-COLUMN($T$22),ROW(R147)-ROW($T$22)))</f>
      </c>
      <c r="O151" s="64"/>
      <c r="P151" s="64"/>
      <c r="Q151" s="36"/>
      <c r="R151" s="6"/>
      <c r="S151" s="7"/>
      <c r="T151" s="7"/>
      <c r="U151" s="20"/>
      <c r="V151" s="21"/>
      <c r="W151" s="22"/>
      <c r="X151" s="22"/>
      <c r="Y151" s="36"/>
      <c r="Z151" s="21"/>
      <c r="AA151" s="22"/>
      <c r="AB151" s="22"/>
      <c r="AC151" s="36"/>
      <c r="AD151" s="21"/>
      <c r="AE151" s="22"/>
      <c r="AF151" s="22"/>
      <c r="AG151" s="36"/>
      <c r="AH151" s="21"/>
      <c r="AI151" s="22"/>
      <c r="AJ151" s="22"/>
      <c r="AK151" s="36"/>
      <c r="AL151" s="82"/>
      <c r="AM151" s="83"/>
      <c r="AN151" s="83"/>
      <c r="AO151" s="83"/>
      <c r="AP151" s="102"/>
      <c r="AQ151" s="103"/>
      <c r="AR151" s="104"/>
      <c r="AS151" s="83"/>
      <c r="AT151" s="105"/>
    </row>
    <row r="152" spans="1:46" ht="13.5">
      <c r="A152" s="38"/>
      <c r="B152" s="33">
        <f ca="1">IF(OFFSET($J$11,COLUMN($J$11)-COLUMN($J$11),ROW(H148)-ROW($J$11))="","",OFFSET($J$11,COLUMN($J$11)-COLUMN($J$11),ROW(H148)-ROW($J$11)))</f>
      </c>
      <c r="C152" s="16" t="s">
        <v>182</v>
      </c>
      <c r="D152" s="34">
        <f ca="1">IF(OFFSET($H$11,COLUMN(F148)-COLUMN($H$11),ROW(F148)-ROW($H$11))="","",OFFSET($H$11,COLUMN(F148)-COLUMN($H$11),ROW(F148)-ROW($H$11)))</f>
      </c>
      <c r="E152" s="37">
        <f>IF(B152="","",IF(B152&gt;D152,"○",IF(B152&gt;=D152,"△","●")))</f>
      </c>
      <c r="F152" s="45">
        <f ca="1">IF(OFFSET($N$15,COLUMN($N$15)-COLUMN($N$15),ROW(L148)-ROW($N$15))="","",OFFSET($N$15,COLUMN($N$15)-COLUMN($N$15),ROW(L148)-ROW($N$15)))</f>
      </c>
      <c r="G152" s="28" t="s">
        <v>182</v>
      </c>
      <c r="H152" s="46">
        <f ca="1">IF(OFFSET($L$15,COLUMN(J148)-COLUMN($L$15),ROW(J148)-ROW($L$15))="","",OFFSET($L$15,COLUMN(J148)-COLUMN($L$15),ROW(J148)-ROW($L$15)))</f>
      </c>
      <c r="I152" s="37">
        <f>IF(F152="","",IF(F152&gt;H152,"○",IF(F152&gt;=H152,"△","●")))</f>
      </c>
      <c r="J152" s="45">
        <f ca="1">IF(OFFSET($R$19,COLUMN(P148)-COLUMN($R$19),ROW(P148)-ROW($R$19))="","",OFFSET($R$19,COLUMN(P148)-COLUMN($R$19),ROW(P148)-ROW($R$19)))</f>
      </c>
      <c r="K152" s="28" t="s">
        <v>182</v>
      </c>
      <c r="L152" s="46">
        <f ca="1">IF(OFFSET($P$19,COLUMN(N148)-COLUMN($P$19),ROW(N148)-ROW($P$19))="","",OFFSET($P$19,COLUMN(N148)-COLUMN($P$19),ROW(N148)-ROW($P$19)))</f>
      </c>
      <c r="M152" s="37">
        <f>IF(J152="","",IF(J152&gt;L152,"○",IF(J152&gt;=L152,"△","●")))</f>
      </c>
      <c r="N152" s="45">
        <f ca="1">IF(OFFSET($V$23,COLUMN(T148)-COLUMN($V$23),ROW(T148)-ROW($V$23))="","",OFFSET($V$23,COLUMN(T148)-COLUMN($V$23),ROW(T148)-ROW($V$23)))</f>
      </c>
      <c r="O152" s="28" t="s">
        <v>182</v>
      </c>
      <c r="P152" s="46">
        <f ca="1">IF(OFFSET($T$23,COLUMN(R148)-COLUMN($T$23),ROW(R148)-ROW($T$23))="","",OFFSET($T$23,COLUMN(R148)-COLUMN($T$23),ROW(R148)-ROW($T$23)))</f>
      </c>
      <c r="Q152" s="37">
        <f>IF(N152="","",IF(N152&gt;P152,"○",IF(N152&gt;=P152,"△","●")))</f>
      </c>
      <c r="R152" s="69"/>
      <c r="S152" s="70"/>
      <c r="T152" s="71"/>
      <c r="U152" s="26">
        <f>IF(R152="","",IF(R152&gt;T152,"○",IF(R152&gt;=T152,"△","●")))</f>
      </c>
      <c r="V152" s="27"/>
      <c r="W152" s="28" t="s">
        <v>182</v>
      </c>
      <c r="X152" s="29"/>
      <c r="Y152" s="37">
        <f>IF(V152="","",IF(V152&gt;X152,"○",IF(V152&gt;=X152,"△","●")))</f>
      </c>
      <c r="Z152" s="27"/>
      <c r="AA152" s="28" t="s">
        <v>182</v>
      </c>
      <c r="AB152" s="29"/>
      <c r="AC152" s="37">
        <f>IF(Z152="","",IF(Z152&gt;AB152,"○",IF(Z152&gt;=AB152,"△","●")))</f>
      </c>
      <c r="AD152" s="27"/>
      <c r="AE152" s="28" t="s">
        <v>182</v>
      </c>
      <c r="AF152" s="29"/>
      <c r="AG152" s="37">
        <f>IF(AD152="","",IF(AD152&gt;AF152,"○",IF(AD152&gt;=AF152,"△","●")))</f>
      </c>
      <c r="AH152" s="27"/>
      <c r="AI152" s="28" t="s">
        <v>182</v>
      </c>
      <c r="AJ152" s="29"/>
      <c r="AK152" s="37">
        <f>IF(AH152="","",IF(AH152&gt;AJ152,"○",IF(AH152&gt;=AJ152,"△","●")))</f>
      </c>
      <c r="AL152" s="82"/>
      <c r="AM152" s="83"/>
      <c r="AN152" s="83"/>
      <c r="AO152" s="83"/>
      <c r="AP152" s="102"/>
      <c r="AQ152" s="103"/>
      <c r="AR152" s="104"/>
      <c r="AS152" s="83"/>
      <c r="AT152" s="105"/>
    </row>
    <row r="153" spans="1:46" ht="13.5">
      <c r="A153" s="38" t="str">
        <f>'リーグ組合せ'!D33</f>
        <v>白鳥</v>
      </c>
      <c r="B153" s="30">
        <f ca="1">IF(OFFSET($H$8,COLUMN(F149)-COLUMN($H$8),ROW(F149)-ROW($H$8))="","",OFFSET($H$8,COLUMN(F149)-COLUMN($H$8),ROW(F149)-ROW($H$8)))</f>
      </c>
      <c r="C153" s="31"/>
      <c r="D153" s="31"/>
      <c r="E153" s="47"/>
      <c r="F153" s="39">
        <f ca="1">IF(OFFSET($L$12,COLUMN(J149)-COLUMN($L$12),ROW(J149)-ROW($L$12))="","",OFFSET($L$12,COLUMN(J149)-COLUMN($L$12),ROW(J149)-ROW($L$12)))</f>
      </c>
      <c r="G153" s="40"/>
      <c r="H153" s="40"/>
      <c r="I153" s="47"/>
      <c r="J153" s="39">
        <f ca="1">IF(OFFSET($P$16,COLUMN(N149)-COLUMN($P$16),ROW(N149)-ROW($P$16))="","",OFFSET($P$16,COLUMN(N149)-COLUMN($P$16),ROW(N149)-ROW($P$16)))</f>
      </c>
      <c r="K153" s="40"/>
      <c r="L153" s="40"/>
      <c r="M153" s="47"/>
      <c r="N153" s="30">
        <f ca="1">IF(OFFSET($T$20,COLUMN(R149)-COLUMN($T$20),ROW(R149)-ROW($T$20))="","",OFFSET($T$20,COLUMN(R149)-COLUMN($T$20),ROW(R149)-ROW($T$20)))</f>
      </c>
      <c r="O153" s="31"/>
      <c r="P153" s="31"/>
      <c r="Q153" s="47"/>
      <c r="R153" s="30">
        <f ca="1">IF(OFFSET($X$24,COLUMN(V149)-COLUMN($X$24),ROW(V149)-ROW($X$24))="","",OFFSET($X$24,COLUMN(V149)-COLUMN($X$24),ROW(V149)-ROW($X$24)))</f>
      </c>
      <c r="S153" s="31"/>
      <c r="T153" s="31"/>
      <c r="U153" s="47"/>
      <c r="V153" s="6"/>
      <c r="W153" s="7"/>
      <c r="X153" s="7"/>
      <c r="Y153" s="54"/>
      <c r="Z153" s="57"/>
      <c r="AA153" s="58"/>
      <c r="AB153" s="58"/>
      <c r="AC153" s="32"/>
      <c r="AD153" s="57"/>
      <c r="AE153" s="58"/>
      <c r="AF153" s="58"/>
      <c r="AG153" s="32"/>
      <c r="AH153" s="57"/>
      <c r="AI153" s="58"/>
      <c r="AJ153" s="58"/>
      <c r="AK153" s="32"/>
      <c r="AL153" s="82">
        <f>SUM(AM153:AO154)</f>
        <v>0</v>
      </c>
      <c r="AM153" s="83"/>
      <c r="AN153" s="83"/>
      <c r="AO153" s="83"/>
      <c r="AP153" s="102" t="e">
        <f>AH154+AH156+AD154+AD156+Z154+Z156+V156+V154+R156+R154+N156+N154+J156+J154+F156+F154+B156+B154</f>
        <v>#VALUE!</v>
      </c>
      <c r="AQ153" s="103" t="e">
        <f>AJ156+AJ154+AF156+AF154+AB156+AB154+X156+X154+T156+T154+P156+P154+L156+L154+H156+H154+D156+D154</f>
        <v>#VALUE!</v>
      </c>
      <c r="AR153" s="104" t="e">
        <f>AP153-AQ153</f>
        <v>#VALUE!</v>
      </c>
      <c r="AS153" s="83">
        <f>SUM(AM155:AO156)</f>
        <v>0</v>
      </c>
      <c r="AT153" s="105"/>
    </row>
    <row r="154" spans="1:46" ht="13.5">
      <c r="A154" s="38"/>
      <c r="B154" s="33">
        <f ca="1">IF(OFFSET($J$9,COLUMN($J$9)-COLUMN($J$9),ROW(H150)-ROW($J$9))="","",OFFSET($J$9,COLUMN($J$9)-COLUMN($J$9),ROW(H150)-ROW($J$9)))</f>
      </c>
      <c r="C154" s="16" t="s">
        <v>182</v>
      </c>
      <c r="D154" s="34">
        <f ca="1">IF(OFFSET($H$9,COLUMN(F150)-COLUMN($H$9),ROW(F150)-ROW($H$9))="","",OFFSET($H$9,COLUMN(F150)-COLUMN($H$9),ROW(F150)-ROW($H$9)))</f>
      </c>
      <c r="E154" s="44">
        <f>IF(B154="","",IF(B154&gt;D154,"○",IF(B154&gt;=D154,"△","●")))</f>
      </c>
      <c r="F154" s="33">
        <f ca="1">IF(OFFSET($N$13,COLUMN($N$13)-COLUMN($N$13),ROW(L150)-ROW($N$13))="","",OFFSET($N$13,COLUMN($N$13)-COLUMN($N$13),ROW(L150)-ROW($N$13)))</f>
      </c>
      <c r="G154" s="16" t="s">
        <v>182</v>
      </c>
      <c r="H154" s="34">
        <f ca="1">IF(OFFSET($L$13,COLUMN(J150)-COLUMN($L$13),ROW(J150)-ROW($L$13))="","",OFFSET($L$13,COLUMN(J150)-COLUMN($L$13),ROW(J150)-ROW($L$13)))</f>
      </c>
      <c r="I154" s="44">
        <f>IF(F154="","",IF(F154&gt;H154,"○",IF(F154&gt;=H154,"△","●")))</f>
      </c>
      <c r="J154" s="33">
        <f ca="1">IF(OFFSET($R$17,COLUMN(P150)-COLUMN($R$17),ROW(P150)-ROW($R$17))="","",OFFSET($R$17,COLUMN(P150)-COLUMN($R$17),ROW(P150)-ROW($R$17)))</f>
      </c>
      <c r="K154" s="16" t="s">
        <v>182</v>
      </c>
      <c r="L154" s="34">
        <f ca="1">IF(OFFSET($P$17,COLUMN(N150)-COLUMN($P$17),ROW(N150)-ROW($P$17))="","",OFFSET($P$17,COLUMN(N150)-COLUMN($P$17),ROW(N150)-ROW($P$17)))</f>
      </c>
      <c r="M154" s="44">
        <f>IF(J154="","",IF(J154&gt;L154,"○",IF(J154&gt;=L154,"△","●")))</f>
      </c>
      <c r="N154" s="33">
        <f ca="1">IF(OFFSET($V$21,COLUMN(T150)-COLUMN($V$21),ROW(T150)-ROW($V$21))="","",OFFSET($V$21,COLUMN(T150)-COLUMN($V$21),ROW(T150)-ROW($V$21)))</f>
      </c>
      <c r="O154" s="16" t="s">
        <v>182</v>
      </c>
      <c r="P154" s="34">
        <f ca="1">IF(OFFSET($T$21,COLUMN(R150)-COLUMN($T$21),ROW(R150)-ROW($T$21))="","",OFFSET($T$21,COLUMN(R150)-COLUMN($T$21),ROW(R150)-ROW($T$21)))</f>
      </c>
      <c r="Q154" s="44">
        <f>IF(N154="","",IF(N154&gt;P154,"○",IF(N154&gt;=P154,"△","●")))</f>
      </c>
      <c r="R154" s="33">
        <f ca="1">IF(OFFSET($Z$25,COLUMN(X150)-COLUMN($Z$25),ROW(X150)-ROW($Z$25))="","",OFFSET($Z$25,COLUMN(X150)-COLUMN($Z$25),ROW(X150)-ROW($Z$25)))</f>
      </c>
      <c r="S154" s="16" t="s">
        <v>182</v>
      </c>
      <c r="T154" s="34">
        <f ca="1">IF(OFFSET($X$25,COLUMN(V150)-COLUMN($X$25),ROW(V150)-ROW($X$25))="","",OFFSET($X$25,COLUMN(V150)-COLUMN($X$25),ROW(V150)-ROW($X$25)))</f>
      </c>
      <c r="U154" s="44">
        <f>IF(R154="","",IF(R154&gt;T154,"○",IF(R154&gt;=T154,"△","●")))</f>
      </c>
      <c r="V154" s="11"/>
      <c r="W154" s="12"/>
      <c r="X154" s="13"/>
      <c r="Y154" s="14">
        <f>IF(V154="","",IF(V154&gt;X154,"○",IF(V154&gt;=X154,"△","●")))</f>
      </c>
      <c r="Z154" s="15"/>
      <c r="AA154" s="16" t="s">
        <v>182</v>
      </c>
      <c r="AB154" s="17"/>
      <c r="AC154" s="44">
        <f>IF(Z154="","",IF(Z154&gt;AB154,"○",IF(Z154&gt;=AB154,"△","●")))</f>
      </c>
      <c r="AD154" s="15"/>
      <c r="AE154" s="16" t="s">
        <v>182</v>
      </c>
      <c r="AF154" s="17"/>
      <c r="AG154" s="44">
        <f>IF(AD154="","",IF(AD154&gt;AF154,"○",IF(AD154&gt;=AF154,"△","●")))</f>
      </c>
      <c r="AH154" s="15"/>
      <c r="AI154" s="16" t="s">
        <v>182</v>
      </c>
      <c r="AJ154" s="17"/>
      <c r="AK154" s="44">
        <f>IF(AH154="","",IF(AH154&gt;AJ154,"○",IF(AH154&gt;=AJ154,"△","●")))</f>
      </c>
      <c r="AL154" s="82"/>
      <c r="AM154" s="83"/>
      <c r="AN154" s="83"/>
      <c r="AO154" s="83"/>
      <c r="AP154" s="102"/>
      <c r="AQ154" s="103"/>
      <c r="AR154" s="104"/>
      <c r="AS154" s="83"/>
      <c r="AT154" s="105"/>
    </row>
    <row r="155" spans="1:46" ht="13.5">
      <c r="A155" s="38"/>
      <c r="B155" s="21">
        <f ca="1">IF(OFFSET($H$10,COLUMN(F151)-COLUMN($H$10),ROW(F151)-ROW($H$10))="","",OFFSET($H$10,COLUMN(F151)-COLUMN($H$10),ROW(F151)-ROW($H$10)))</f>
      </c>
      <c r="C155" s="22"/>
      <c r="D155" s="22"/>
      <c r="E155" s="36"/>
      <c r="F155" s="41">
        <f ca="1">IF(OFFSET($L$14,COLUMN(J151)-COLUMN($L$14),ROW(J151)-ROW($L$14))="","",OFFSET($L$14,COLUMN(J151)-COLUMN($L$14),ROW(J151)-ROW($L$14)))</f>
      </c>
      <c r="G155" s="42"/>
      <c r="H155" s="42"/>
      <c r="I155" s="36"/>
      <c r="J155" s="41">
        <f ca="1">IF(OFFSET($P$18,COLUMN(N151)-COLUMN($P$18),ROW(N151)-ROW($P$18))="","",OFFSET($P$18,COLUMN(N151)-COLUMN($P$18),ROW(N151)-ROW($P$18)))</f>
      </c>
      <c r="K155" s="42"/>
      <c r="L155" s="42"/>
      <c r="M155" s="36"/>
      <c r="N155" s="63">
        <f ca="1">IF(OFFSET($T$22,COLUMN(R151)-COLUMN($T$22),ROW(R151)-ROW($T$22))="","",OFFSET($T$22,COLUMN(R151)-COLUMN($T$22),ROW(R151)-ROW($T$22)))</f>
      </c>
      <c r="O155" s="64"/>
      <c r="P155" s="64"/>
      <c r="Q155" s="36"/>
      <c r="R155" s="41">
        <f ca="1">IF(OFFSET($X$26,COLUMN(V151)-COLUMN($X$26),ROW(V151)-ROW($X$26))="","",OFFSET($X$26,COLUMN(V151)-COLUMN($X$26),ROW(V151)-ROW($X$26)))</f>
      </c>
      <c r="S155" s="42"/>
      <c r="T155" s="42"/>
      <c r="U155" s="36"/>
      <c r="V155" s="18"/>
      <c r="W155" s="19"/>
      <c r="X155" s="19"/>
      <c r="Y155" s="20"/>
      <c r="Z155" s="21"/>
      <c r="AA155" s="22"/>
      <c r="AB155" s="22"/>
      <c r="AC155" s="36"/>
      <c r="AD155" s="21"/>
      <c r="AE155" s="22"/>
      <c r="AF155" s="22"/>
      <c r="AG155" s="36"/>
      <c r="AH155" s="21"/>
      <c r="AI155" s="22"/>
      <c r="AJ155" s="22"/>
      <c r="AK155" s="36"/>
      <c r="AL155" s="82"/>
      <c r="AM155" s="83"/>
      <c r="AN155" s="83"/>
      <c r="AO155" s="83"/>
      <c r="AP155" s="102"/>
      <c r="AQ155" s="103"/>
      <c r="AR155" s="104"/>
      <c r="AS155" s="83"/>
      <c r="AT155" s="105"/>
    </row>
    <row r="156" spans="1:46" ht="13.5">
      <c r="A156" s="38"/>
      <c r="B156" s="33">
        <f ca="1">IF(OFFSET($J$11,COLUMN($J$11)-COLUMN($J$11),ROW(H152)-ROW($J$11))="","",OFFSET($J$11,COLUMN($J$11)-COLUMN($J$11),ROW(H152)-ROW($J$11)))</f>
      </c>
      <c r="C156" s="16" t="s">
        <v>182</v>
      </c>
      <c r="D156" s="34">
        <f ca="1">IF(OFFSET($H$11,COLUMN(F152)-COLUMN($H$11),ROW(F152)-ROW($H$11))="","",OFFSET($H$11,COLUMN(F152)-COLUMN($H$11),ROW(F152)-ROW($H$11)))</f>
      </c>
      <c r="E156" s="37">
        <f>IF(B156="","",IF(B156&gt;D156,"○",IF(B156&gt;=D156,"△","●")))</f>
      </c>
      <c r="F156" s="45">
        <f ca="1">IF(OFFSET($N$15,COLUMN($N$15)-COLUMN($N$15),ROW(L152)-ROW($N$15))="","",OFFSET($N$15,COLUMN($N$15)-COLUMN($N$15),ROW(L152)-ROW($N$15)))</f>
      </c>
      <c r="G156" s="28" t="s">
        <v>182</v>
      </c>
      <c r="H156" s="46">
        <f ca="1">IF(OFFSET($L$15,COLUMN(J152)-COLUMN($L$15),ROW(J152)-ROW($L$15))="","",OFFSET($L$15,COLUMN(J152)-COLUMN($L$15),ROW(J152)-ROW($L$15)))</f>
      </c>
      <c r="I156" s="37">
        <f>IF(F156="","",IF(F156&gt;H156,"○",IF(F156&gt;=H156,"△","●")))</f>
      </c>
      <c r="J156" s="45">
        <f ca="1">IF(OFFSET($R$19,COLUMN(P152)-COLUMN($R$19),ROW(P152)-ROW($R$19))="","",OFFSET($R$19,COLUMN(P152)-COLUMN($R$19),ROW(P152)-ROW($R$19)))</f>
      </c>
      <c r="K156" s="28" t="s">
        <v>182</v>
      </c>
      <c r="L156" s="46">
        <f ca="1">IF(OFFSET($P$19,COLUMN(N152)-COLUMN($P$19),ROW(N152)-ROW($P$19))="","",OFFSET($P$19,COLUMN(N152)-COLUMN($P$19),ROW(N152)-ROW($P$19)))</f>
      </c>
      <c r="M156" s="37">
        <f>IF(J156="","",IF(J156&gt;L156,"○",IF(J156&gt;=L156,"△","●")))</f>
      </c>
      <c r="N156" s="45">
        <f ca="1">IF(OFFSET($V$23,COLUMN(T152)-COLUMN($V$23),ROW(T152)-ROW($V$23))="","",OFFSET($V$23,COLUMN(T152)-COLUMN($V$23),ROW(T152)-ROW($V$23)))</f>
      </c>
      <c r="O156" s="28" t="s">
        <v>182</v>
      </c>
      <c r="P156" s="46">
        <f ca="1">IF(OFFSET($T$23,COLUMN(R152)-COLUMN($T$23),ROW(R152)-ROW($T$23))="","",OFFSET($T$23,COLUMN(R152)-COLUMN($T$23),ROW(R152)-ROW($T$23)))</f>
      </c>
      <c r="Q156" s="37">
        <f>IF(N156="","",IF(N156&gt;P156,"○",IF(N156&gt;=P156,"△","●")))</f>
      </c>
      <c r="R156" s="45">
        <f ca="1">IF(OFFSET($Z$27,COLUMN(X152)-COLUMN($Z$27),ROW(X152)-ROW($Z$27))="","",OFFSET($Z$27,COLUMN(X152)-COLUMN($Z$27),ROW(X152)-ROW($Z$27)))</f>
      </c>
      <c r="S156" s="28" t="s">
        <v>182</v>
      </c>
      <c r="T156" s="46">
        <f ca="1">IF(OFFSET($T$23,COLUMN(V152)-COLUMN($T$23),ROW(V152)-ROW($T$23))="","",OFFSET($T$23,COLUMN(V152)-COLUMN($T$23),ROW(V152)-ROW($T$23)))</f>
      </c>
      <c r="U156" s="37">
        <f>IF(R156="","",IF(R156&gt;T156,"○",IF(R156&gt;=T156,"△","●")))</f>
      </c>
      <c r="V156" s="72"/>
      <c r="W156" s="12"/>
      <c r="X156" s="73"/>
      <c r="Y156" s="26">
        <f>IF(V156="","",IF(V156&gt;X156,"○",IF(V156&gt;=X156,"△","●")))</f>
      </c>
      <c r="Z156" s="27"/>
      <c r="AA156" s="28" t="s">
        <v>182</v>
      </c>
      <c r="AB156" s="29"/>
      <c r="AC156" s="37">
        <f>IF(Z156="","",IF(Z156&gt;AB156,"○",IF(Z156&gt;=AB156,"△","●")))</f>
      </c>
      <c r="AD156" s="27"/>
      <c r="AE156" s="28" t="s">
        <v>182</v>
      </c>
      <c r="AF156" s="29"/>
      <c r="AG156" s="37">
        <f>IF(AD156="","",IF(AD156&gt;AF156,"○",IF(AD156&gt;=AF156,"△","●")))</f>
      </c>
      <c r="AH156" s="27"/>
      <c r="AI156" s="28" t="s">
        <v>182</v>
      </c>
      <c r="AJ156" s="29"/>
      <c r="AK156" s="37">
        <f>IF(AH156="","",IF(AH156&gt;AJ156,"○",IF(AH156&gt;=AJ156,"△","●")))</f>
      </c>
      <c r="AL156" s="82"/>
      <c r="AM156" s="83"/>
      <c r="AN156" s="83"/>
      <c r="AO156" s="83"/>
      <c r="AP156" s="102"/>
      <c r="AQ156" s="103"/>
      <c r="AR156" s="104"/>
      <c r="AS156" s="83"/>
      <c r="AT156" s="105"/>
    </row>
    <row r="157" spans="1:46" ht="13.5">
      <c r="A157" s="38">
        <f>'リーグ組合せ'!D69</f>
        <v>0</v>
      </c>
      <c r="B157" s="30">
        <f ca="1">IF(OFFSET($H$8,COLUMN(F153)-COLUMN($H$8),ROW(F153)-ROW($H$8))="","",OFFSET($H$8,COLUMN(F153)-COLUMN($H$8),ROW(F153)-ROW($H$8)))</f>
      </c>
      <c r="C157" s="31"/>
      <c r="D157" s="31"/>
      <c r="E157" s="47"/>
      <c r="F157" s="39">
        <f ca="1">IF(OFFSET($L$12,COLUMN(J153)-COLUMN($L$12),ROW(J153)-ROW($L$12))="","",OFFSET($L$12,COLUMN(J153)-COLUMN($L$12),ROW(J153)-ROW($L$12)))</f>
      </c>
      <c r="G157" s="40"/>
      <c r="H157" s="40"/>
      <c r="I157" s="47"/>
      <c r="J157" s="39">
        <f ca="1">IF(OFFSET($P$16,COLUMN(N153)-COLUMN($P$16),ROW(N153)-ROW($P$16))="","",OFFSET($P$16,COLUMN(N153)-COLUMN($P$16),ROW(N153)-ROW($P$16)))</f>
      </c>
      <c r="K157" s="40"/>
      <c r="L157" s="40"/>
      <c r="M157" s="47"/>
      <c r="N157" s="30">
        <f ca="1">IF(OFFSET($T$20,COLUMN(R153)-COLUMN($T$20),ROW(R153)-ROW($T$20))="","",OFFSET($T$20,COLUMN(R153)-COLUMN($T$20),ROW(R153)-ROW($T$20)))</f>
      </c>
      <c r="O157" s="31"/>
      <c r="P157" s="31"/>
      <c r="Q157" s="47"/>
      <c r="R157" s="30">
        <f ca="1">IF(OFFSET($X$24,COLUMN(V153)-COLUMN($X$24),ROW(V153)-ROW($X$24))="","",OFFSET($X$24,COLUMN(V153)-COLUMN($X$24),ROW(V153)-ROW($X$24)))</f>
      </c>
      <c r="S157" s="31"/>
      <c r="T157" s="31"/>
      <c r="U157" s="47"/>
      <c r="V157" s="30">
        <f ca="1">IF(OFFSET($AB$28,COLUMN(Z153)-COLUMN($AB$28),ROW(Z153)-ROW($AB$28))="","",OFFSET($AB$28,COLUMN(Z153)-COLUMN($AB$28),ROW(Z153)-ROW($AB$28)))</f>
      </c>
      <c r="W157" s="31"/>
      <c r="X157" s="31"/>
      <c r="Y157" s="47"/>
      <c r="Z157" s="55"/>
      <c r="AA157" s="56"/>
      <c r="AB157" s="56"/>
      <c r="AC157" s="54"/>
      <c r="AD157" s="57"/>
      <c r="AE157" s="58"/>
      <c r="AF157" s="58"/>
      <c r="AG157" s="32"/>
      <c r="AH157" s="57"/>
      <c r="AI157" s="58"/>
      <c r="AJ157" s="58"/>
      <c r="AK157" s="32"/>
      <c r="AL157" s="82">
        <f>SUM(AM157:AO158)</f>
        <v>0</v>
      </c>
      <c r="AM157" s="83"/>
      <c r="AN157" s="83"/>
      <c r="AO157" s="83"/>
      <c r="AP157" s="102" t="e">
        <f>AH158+AH160+AD158+AD160+Z158+Z160+V160+V158+R160+R158+N160+N158+J160+J158+F160+F158+B160+B158</f>
        <v>#VALUE!</v>
      </c>
      <c r="AQ157" s="103" t="e">
        <f>AJ160+AJ158+AF160+AF158+AB160+AB158+X160+X158+T160+T158+P160+P158+L160+L158+H160+H158+D160+D158</f>
        <v>#VALUE!</v>
      </c>
      <c r="AR157" s="104" t="e">
        <f>AP157-AQ157</f>
        <v>#VALUE!</v>
      </c>
      <c r="AS157" s="83">
        <f>SUM(AM159:AO160)</f>
        <v>0</v>
      </c>
      <c r="AT157" s="105"/>
    </row>
    <row r="158" spans="1:46" ht="13.5">
      <c r="A158" s="38"/>
      <c r="B158" s="33">
        <f ca="1">IF(OFFSET($J$9,COLUMN($J$9)-COLUMN($J$9),ROW(H154)-ROW($J$9))="","",OFFSET($J$9,COLUMN($J$9)-COLUMN($J$9),ROW(H154)-ROW($J$9)))</f>
      </c>
      <c r="C158" s="16" t="s">
        <v>182</v>
      </c>
      <c r="D158" s="34">
        <f ca="1">IF(OFFSET($H$9,COLUMN(F154)-COLUMN($H$9),ROW(F154)-ROW($H$9))="","",OFFSET($H$9,COLUMN(F154)-COLUMN($H$9),ROW(F154)-ROW($H$9)))</f>
      </c>
      <c r="E158" s="44">
        <f>IF(B158="","",IF(B158&gt;D158,"○",IF(B158&gt;=D158,"△","●")))</f>
      </c>
      <c r="F158" s="33">
        <f ca="1">IF(OFFSET($N$13,COLUMN($N$13)-COLUMN($N$13),ROW(L154)-ROW($N$13))="","",OFFSET($N$13,COLUMN($N$13)-COLUMN($N$13),ROW(L154)-ROW($N$13)))</f>
      </c>
      <c r="G158" s="16" t="s">
        <v>182</v>
      </c>
      <c r="H158" s="34">
        <f ca="1">IF(OFFSET($L$13,COLUMN(J154)-COLUMN($L$13),ROW(J154)-ROW($L$13))="","",OFFSET($L$13,COLUMN(J154)-COLUMN($L$13),ROW(J154)-ROW($L$13)))</f>
      </c>
      <c r="I158" s="44">
        <f>IF(F158="","",IF(F158&gt;H158,"○",IF(F158&gt;=H158,"△","●")))</f>
      </c>
      <c r="J158" s="33">
        <f ca="1">IF(OFFSET($R$17,COLUMN(P154)-COLUMN($R$17),ROW(P154)-ROW($R$17))="","",OFFSET($R$17,COLUMN(P154)-COLUMN($R$17),ROW(P154)-ROW($R$17)))</f>
      </c>
      <c r="K158" s="16" t="s">
        <v>182</v>
      </c>
      <c r="L158" s="34">
        <f ca="1">IF(OFFSET($P$17,COLUMN(N154)-COLUMN($P$17),ROW(N154)-ROW($P$17))="","",OFFSET($P$17,COLUMN(N154)-COLUMN($P$17),ROW(N154)-ROW($P$17)))</f>
      </c>
      <c r="M158" s="44">
        <f>IF(J158="","",IF(J158&gt;L158,"○",IF(J158&gt;=L158,"△","●")))</f>
      </c>
      <c r="N158" s="33">
        <f ca="1">IF(OFFSET($V$21,COLUMN(T154)-COLUMN($V$21),ROW(T154)-ROW($V$21))="","",OFFSET($V$21,COLUMN(T154)-COLUMN($V$21),ROW(T154)-ROW($V$21)))</f>
      </c>
      <c r="O158" s="16" t="s">
        <v>182</v>
      </c>
      <c r="P158" s="34">
        <f ca="1">IF(OFFSET($T$21,COLUMN(R154)-COLUMN($T$21),ROW(R154)-ROW($T$21))="","",OFFSET($T$21,COLUMN(R154)-COLUMN($T$21),ROW(R154)-ROW($T$21)))</f>
      </c>
      <c r="Q158" s="44">
        <f>IF(N158="","",IF(N158&gt;P158,"○",IF(N158&gt;=P158,"△","●")))</f>
      </c>
      <c r="R158" s="33">
        <f ca="1">IF(OFFSET($Z$25,COLUMN(X154)-COLUMN($Z$25),ROW(X154)-ROW($Z$25))="","",OFFSET($Z$25,COLUMN(X154)-COLUMN($Z$25),ROW(X154)-ROW($Z$25)))</f>
      </c>
      <c r="S158" s="16" t="s">
        <v>182</v>
      </c>
      <c r="T158" s="34">
        <f ca="1">IF(OFFSET($X$25,COLUMN(V154)-COLUMN($X$25),ROW(V154)-ROW($X$25))="","",OFFSET($X$25,COLUMN(V154)-COLUMN($X$25),ROW(V154)-ROW($X$25)))</f>
      </c>
      <c r="U158" s="44">
        <f>IF(R158="","",IF(R158&gt;T158,"○",IF(R158&gt;=T158,"△","●")))</f>
      </c>
      <c r="V158" s="33">
        <f ca="1">IF(OFFSET($AD$29,COLUMN(AB154)-COLUMN($AD$29),ROW(AB154)-ROW($AD$29))="","",OFFSET($AD$29,COLUMN(AB154)-COLUMN($AD$29),ROW(AB154)-ROW($AD$29)))</f>
      </c>
      <c r="W158" s="16" t="s">
        <v>182</v>
      </c>
      <c r="X158" s="34">
        <f ca="1">IF(OFFSET($AB$29,COLUMN(Z154)-COLUMN($AB$29),ROW(Z154)-ROW($AB$29))="","",OFFSET($AB$29,COLUMN(Z154)-COLUMN($AB$29),ROW(Z154)-ROW($AB$29)))</f>
      </c>
      <c r="Y158" s="44">
        <f>IF(V158="","",IF(V158&gt;X158,"○",IF(V158&gt;=X158,"△","●")))</f>
      </c>
      <c r="Z158" s="66"/>
      <c r="AA158" s="67"/>
      <c r="AB158" s="68"/>
      <c r="AC158" s="14">
        <f>IF(Z158="","",IF(Z158&gt;AB158,"○",IF(Z158&gt;=AB158,"△","●")))</f>
      </c>
      <c r="AD158" s="15"/>
      <c r="AE158" s="16" t="s">
        <v>182</v>
      </c>
      <c r="AF158" s="17"/>
      <c r="AG158" s="44">
        <f>IF(AD158="","",IF(AD158&gt;AF158,"○",IF(AD158&gt;=AF158,"△","●")))</f>
      </c>
      <c r="AH158" s="15"/>
      <c r="AI158" s="16" t="s">
        <v>182</v>
      </c>
      <c r="AJ158" s="17"/>
      <c r="AK158" s="44">
        <f>IF(AH158="","",IF(AH158&gt;AJ158,"○",IF(AH158&gt;=AJ158,"△","●")))</f>
      </c>
      <c r="AL158" s="82"/>
      <c r="AM158" s="83"/>
      <c r="AN158" s="83"/>
      <c r="AO158" s="83"/>
      <c r="AP158" s="102"/>
      <c r="AQ158" s="103"/>
      <c r="AR158" s="104"/>
      <c r="AS158" s="83"/>
      <c r="AT158" s="105"/>
    </row>
    <row r="159" spans="1:46" ht="13.5">
      <c r="A159" s="38"/>
      <c r="B159" s="21">
        <f ca="1">IF(OFFSET($H$10,COLUMN(F155)-COLUMN($H$10),ROW(F155)-ROW($H$10))="","",OFFSET($H$10,COLUMN(F155)-COLUMN($H$10),ROW(F155)-ROW($H$10)))</f>
      </c>
      <c r="C159" s="22"/>
      <c r="D159" s="22"/>
      <c r="E159" s="36"/>
      <c r="F159" s="41">
        <f ca="1">IF(OFFSET($L$14,COLUMN(J155)-COLUMN($L$14),ROW(J155)-ROW($L$14))="","",OFFSET($L$14,COLUMN(J155)-COLUMN($L$14),ROW(J155)-ROW($L$14)))</f>
      </c>
      <c r="G159" s="42"/>
      <c r="H159" s="42"/>
      <c r="I159" s="36"/>
      <c r="J159" s="41">
        <f ca="1">IF(OFFSET($P$18,COLUMN(N155)-COLUMN($P$18),ROW(N155)-ROW($P$18))="","",OFFSET($P$18,COLUMN(N155)-COLUMN($P$18),ROW(N155)-ROW($P$18)))</f>
      </c>
      <c r="K159" s="42"/>
      <c r="L159" s="42"/>
      <c r="M159" s="36"/>
      <c r="N159" s="63">
        <f ca="1">IF(OFFSET($T$22,COLUMN(R155)-COLUMN($T$22),ROW(R155)-ROW($T$22))="","",OFFSET($T$22,COLUMN(R155)-COLUMN($T$22),ROW(R155)-ROW($T$22)))</f>
      </c>
      <c r="O159" s="64"/>
      <c r="P159" s="64"/>
      <c r="Q159" s="36"/>
      <c r="R159" s="41">
        <f ca="1">IF(OFFSET($X$26,COLUMN(V155)-COLUMN($X$26),ROW(V155)-ROW($X$26))="","",OFFSET($X$26,COLUMN(V155)-COLUMN($X$26),ROW(V155)-ROW($X$26)))</f>
      </c>
      <c r="S159" s="42"/>
      <c r="T159" s="42"/>
      <c r="U159" s="36"/>
      <c r="V159" s="41">
        <f ca="1">IF(OFFSET($AB$30,COLUMN(Z155)-COLUMN($AB$30),ROW(Z155)-ROW($AB$30))="","",OFFSET($AB$30,COLUMN(Z155)-COLUMN($AB$30),ROW(Z155)-ROW($AB$30)))</f>
      </c>
      <c r="W159" s="42"/>
      <c r="X159" s="42"/>
      <c r="Y159" s="36"/>
      <c r="Z159" s="6"/>
      <c r="AA159" s="7"/>
      <c r="AB159" s="7"/>
      <c r="AC159" s="20"/>
      <c r="AD159" s="21"/>
      <c r="AE159" s="22"/>
      <c r="AF159" s="22"/>
      <c r="AG159" s="36"/>
      <c r="AH159" s="21"/>
      <c r="AI159" s="22"/>
      <c r="AJ159" s="22"/>
      <c r="AK159" s="36"/>
      <c r="AL159" s="82"/>
      <c r="AM159" s="83"/>
      <c r="AN159" s="83"/>
      <c r="AO159" s="83"/>
      <c r="AP159" s="102"/>
      <c r="AQ159" s="103"/>
      <c r="AR159" s="104"/>
      <c r="AS159" s="83"/>
      <c r="AT159" s="105"/>
    </row>
    <row r="160" spans="1:46" ht="13.5">
      <c r="A160" s="38"/>
      <c r="B160" s="33">
        <f ca="1">IF(OFFSET($J$11,COLUMN($J$11)-COLUMN($J$11),ROW(H156)-ROW($J$11))="","",OFFSET($J$11,COLUMN($J$11)-COLUMN($J$11),ROW(H156)-ROW($J$11)))</f>
      </c>
      <c r="C160" s="16" t="s">
        <v>182</v>
      </c>
      <c r="D160" s="34">
        <f ca="1">IF(OFFSET($H$11,COLUMN(F156)-COLUMN($H$11),ROW(F156)-ROW($H$11))="","",OFFSET($H$11,COLUMN(F156)-COLUMN($H$11),ROW(F156)-ROW($H$11)))</f>
      </c>
      <c r="E160" s="37">
        <f>IF(B160="","",IF(B160&gt;D160,"○",IF(B160&gt;=D160,"△","●")))</f>
      </c>
      <c r="F160" s="45">
        <f ca="1">IF(OFFSET($N$15,COLUMN($N$15)-COLUMN($N$15),ROW(L156)-ROW($N$15))="","",OFFSET($N$15,COLUMN($N$15)-COLUMN($N$15),ROW(L156)-ROW($N$15)))</f>
      </c>
      <c r="G160" s="28" t="s">
        <v>182</v>
      </c>
      <c r="H160" s="46">
        <f ca="1">IF(OFFSET($L$15,COLUMN(J156)-COLUMN($L$15),ROW(J156)-ROW($L$15))="","",OFFSET($L$15,COLUMN(J156)-COLUMN($L$15),ROW(J156)-ROW($L$15)))</f>
      </c>
      <c r="I160" s="37">
        <f>IF(F160="","",IF(F160&gt;H160,"○",IF(F160&gt;=H160,"△","●")))</f>
      </c>
      <c r="J160" s="45">
        <f ca="1">IF(OFFSET($R$19,COLUMN(P156)-COLUMN($R$19),ROW(P156)-ROW($R$19))="","",OFFSET($R$19,COLUMN(P156)-COLUMN($R$19),ROW(P156)-ROW($R$19)))</f>
      </c>
      <c r="K160" s="28" t="s">
        <v>182</v>
      </c>
      <c r="L160" s="46">
        <f ca="1">IF(OFFSET($P$19,COLUMN(N156)-COLUMN($P$19),ROW(N156)-ROW($P$19))="","",OFFSET($P$19,COLUMN(N156)-COLUMN($P$19),ROW(N156)-ROW($P$19)))</f>
      </c>
      <c r="M160" s="37">
        <f>IF(J160="","",IF(J160&gt;L160,"○",IF(J160&gt;=L160,"△","●")))</f>
      </c>
      <c r="N160" s="45">
        <f ca="1">IF(OFFSET($V$23,COLUMN(T156)-COLUMN($V$23),ROW(T156)-ROW($V$23))="","",OFFSET($V$23,COLUMN(T156)-COLUMN($V$23),ROW(T156)-ROW($V$23)))</f>
      </c>
      <c r="O160" s="28" t="s">
        <v>182</v>
      </c>
      <c r="P160" s="46">
        <f ca="1">IF(OFFSET($T$23,COLUMN(R156)-COLUMN($T$23),ROW(R156)-ROW($T$23))="","",OFFSET($T$23,COLUMN(R156)-COLUMN($T$23),ROW(R156)-ROW($T$23)))</f>
      </c>
      <c r="Q160" s="37">
        <f>IF(N160="","",IF(N160&gt;P160,"○",IF(N160&gt;=P160,"△","●")))</f>
      </c>
      <c r="R160" s="45">
        <f ca="1">IF(OFFSET($Z$27,COLUMN(X156)-COLUMN($Z$27),ROW(X156)-ROW($Z$27))="","",OFFSET($Z$27,COLUMN(X156)-COLUMN($Z$27),ROW(X156)-ROW($Z$27)))</f>
      </c>
      <c r="S160" s="28" t="s">
        <v>182</v>
      </c>
      <c r="T160" s="46">
        <f ca="1">IF(OFFSET($T$23,COLUMN(V156)-COLUMN($T$23),ROW(V156)-ROW($T$23))="","",OFFSET($T$23,COLUMN(V156)-COLUMN($T$23),ROW(V156)-ROW($T$23)))</f>
      </c>
      <c r="U160" s="37">
        <f>IF(R160="","",IF(R160&gt;T160,"○",IF(R160&gt;=T160,"△","●")))</f>
      </c>
      <c r="V160" s="45">
        <f ca="1">IF(OFFSET($AD$31,COLUMN(AB156)-COLUMN($AD$31),ROW(AB156)-ROW($AD$31))="","",OFFSET($AD$31,COLUMN(AB156)-COLUMN($AD$31),ROW(AB156)-ROW($AD$31)))</f>
      </c>
      <c r="W160" s="28" t="s">
        <v>182</v>
      </c>
      <c r="X160" s="46">
        <f ca="1">IF(OFFSET($T$23,COLUMN(Z156)-COLUMN($T$23),ROW(Z156)-ROW($T$23))="","",OFFSET($T$23,COLUMN(Z156)-COLUMN($T$23),ROW(Z156)-ROW($T$23)))</f>
      </c>
      <c r="Y160" s="37">
        <f>IF(V160="","",IF(V160&gt;X160,"○",IF(V160&gt;=X160,"△","●")))</f>
      </c>
      <c r="Z160" s="69"/>
      <c r="AA160" s="70"/>
      <c r="AB160" s="71"/>
      <c r="AC160" s="26">
        <f>IF(Z160="","",IF(Z160&gt;AB160,"○",IF(Z160&gt;=AB160,"△","●")))</f>
      </c>
      <c r="AD160" s="27"/>
      <c r="AE160" s="28" t="s">
        <v>182</v>
      </c>
      <c r="AF160" s="29"/>
      <c r="AG160" s="37">
        <f>IF(AD160="","",IF(AD160&gt;AF160,"○",IF(AD160&gt;=AF160,"△","●")))</f>
      </c>
      <c r="AH160" s="27"/>
      <c r="AI160" s="28" t="s">
        <v>182</v>
      </c>
      <c r="AJ160" s="29"/>
      <c r="AK160" s="37">
        <f>IF(AH160="","",IF(AH160&gt;AJ160,"○",IF(AH160&gt;=AJ160,"△","●")))</f>
      </c>
      <c r="AL160" s="82"/>
      <c r="AM160" s="83"/>
      <c r="AN160" s="83"/>
      <c r="AO160" s="83"/>
      <c r="AP160" s="102"/>
      <c r="AQ160" s="103"/>
      <c r="AR160" s="104"/>
      <c r="AS160" s="83"/>
      <c r="AT160" s="105"/>
    </row>
    <row r="161" spans="1:46" ht="13.5">
      <c r="A161" s="38">
        <f>'リーグ組合せ'!D70</f>
        <v>0</v>
      </c>
      <c r="B161" s="30">
        <f ca="1">IF(OFFSET($H$8,COLUMN(F157)-COLUMN($H$8),ROW(F157)-ROW($H$8))="","",OFFSET($H$8,COLUMN(F157)-COLUMN($H$8),ROW(F157)-ROW($H$8)))</f>
      </c>
      <c r="C161" s="31"/>
      <c r="D161" s="31"/>
      <c r="E161" s="47"/>
      <c r="F161" s="39">
        <f ca="1">IF(OFFSET($L$12,COLUMN(J157)-COLUMN($L$12),ROW(J157)-ROW($L$12))="","",OFFSET($L$12,COLUMN(J157)-COLUMN($L$12),ROW(J157)-ROW($L$12)))</f>
      </c>
      <c r="G161" s="40"/>
      <c r="H161" s="40"/>
      <c r="I161" s="47"/>
      <c r="J161" s="39">
        <f ca="1">IF(OFFSET($P$16,COLUMN(N157)-COLUMN($P$16),ROW(N157)-ROW($P$16))="","",OFFSET($P$16,COLUMN(N157)-COLUMN($P$16),ROW(N157)-ROW($P$16)))</f>
      </c>
      <c r="K161" s="40"/>
      <c r="L161" s="40"/>
      <c r="M161" s="47"/>
      <c r="N161" s="30">
        <f ca="1">IF(OFFSET($T$20,COLUMN(R157)-COLUMN($T$20),ROW(R157)-ROW($T$20))="","",OFFSET($T$20,COLUMN(R157)-COLUMN($T$20),ROW(R157)-ROW($T$20)))</f>
      </c>
      <c r="O161" s="31"/>
      <c r="P161" s="31"/>
      <c r="Q161" s="47"/>
      <c r="R161" s="30">
        <f ca="1">IF(OFFSET($X$24,COLUMN(V157)-COLUMN($X$24),ROW(V157)-ROW($X$24))="","",OFFSET($X$24,COLUMN(V157)-COLUMN($X$24),ROW(V157)-ROW($X$24)))</f>
      </c>
      <c r="S161" s="31"/>
      <c r="T161" s="31"/>
      <c r="U161" s="47"/>
      <c r="V161" s="30">
        <f ca="1">IF(OFFSET($AB$28,COLUMN(Z157)-COLUMN($AB$28),ROW(Z157)-ROW($AB$28))="","",OFFSET($AB$28,COLUMN(Z157)-COLUMN($AB$28),ROW(Z157)-ROW($AB$28)))</f>
      </c>
      <c r="W161" s="31"/>
      <c r="X161" s="31"/>
      <c r="Y161" s="47"/>
      <c r="Z161" s="30">
        <f ca="1">IF(OFFSET($AF$32,COLUMN(AD157)-COLUMN($AF$32),ROW(AD157)-ROW($AF$32))="","",OFFSET($AF$32,COLUMN(AD157)-COLUMN($AF$32),ROW(AD157)-ROW($AF$32)))</f>
      </c>
      <c r="AA161" s="31"/>
      <c r="AB161" s="31"/>
      <c r="AC161" s="47"/>
      <c r="AD161" s="55"/>
      <c r="AE161" s="56"/>
      <c r="AF161" s="56"/>
      <c r="AG161" s="54"/>
      <c r="AH161" s="57"/>
      <c r="AI161" s="58"/>
      <c r="AJ161" s="58"/>
      <c r="AK161" s="32"/>
      <c r="AL161" s="82">
        <f>SUM(AM161:AO162)</f>
        <v>0</v>
      </c>
      <c r="AM161" s="83"/>
      <c r="AN161" s="83"/>
      <c r="AO161" s="83"/>
      <c r="AP161" s="102" t="e">
        <f>AH162+AH164+AD162+AD164+Z162+Z164+V164+V162+R164+R162+N164+N162+J164+J162+F164+F162+B164+B162</f>
        <v>#VALUE!</v>
      </c>
      <c r="AQ161" s="103" t="e">
        <f>AJ164+AJ162+AF164+AF162+AB164+AB162+X164+X162+T164+T162+P164+P162+L164+L162+H164+H162+D164+D162</f>
        <v>#VALUE!</v>
      </c>
      <c r="AR161" s="104" t="e">
        <f>AP161-AQ161</f>
        <v>#VALUE!</v>
      </c>
      <c r="AS161" s="83">
        <f>SUM(AM163:AO164)</f>
        <v>0</v>
      </c>
      <c r="AT161" s="105"/>
    </row>
    <row r="162" spans="1:46" ht="13.5">
      <c r="A162" s="38"/>
      <c r="B162" s="33">
        <f ca="1">IF(OFFSET($J$9,COLUMN($J$9)-COLUMN($J$9),ROW(H158)-ROW($J$9))="","",OFFSET($J$9,COLUMN($J$9)-COLUMN($J$9),ROW(H158)-ROW($J$9)))</f>
      </c>
      <c r="C162" s="16" t="s">
        <v>182</v>
      </c>
      <c r="D162" s="34">
        <f ca="1">IF(OFFSET($H$9,COLUMN(F158)-COLUMN($H$9),ROW(F158)-ROW($H$9))="","",OFFSET($H$9,COLUMN(F158)-COLUMN($H$9),ROW(F158)-ROW($H$9)))</f>
      </c>
      <c r="E162" s="44">
        <f>IF(B162="","",IF(B162&gt;D162,"○",IF(B162&gt;=D162,"△","●")))</f>
      </c>
      <c r="F162" s="33">
        <f ca="1">IF(OFFSET($N$13,COLUMN($N$13)-COLUMN($N$13),ROW(L158)-ROW($N$13))="","",OFFSET($N$13,COLUMN($N$13)-COLUMN($N$13),ROW(L158)-ROW($N$13)))</f>
      </c>
      <c r="G162" s="16" t="s">
        <v>182</v>
      </c>
      <c r="H162" s="34">
        <f ca="1">IF(OFFSET($L$13,COLUMN(J158)-COLUMN($L$13),ROW(J158)-ROW($L$13))="","",OFFSET($L$13,COLUMN(J158)-COLUMN($L$13),ROW(J158)-ROW($L$13)))</f>
      </c>
      <c r="I162" s="44">
        <f>IF(F162="","",IF(F162&gt;H162,"○",IF(F162&gt;=H162,"△","●")))</f>
      </c>
      <c r="J162" s="33">
        <f ca="1">IF(OFFSET($R$17,COLUMN(P158)-COLUMN($R$17),ROW(P158)-ROW($R$17))="","",OFFSET($R$17,COLUMN(P158)-COLUMN($R$17),ROW(P158)-ROW($R$17)))</f>
      </c>
      <c r="K162" s="16" t="s">
        <v>182</v>
      </c>
      <c r="L162" s="34">
        <f ca="1">IF(OFFSET($P$17,COLUMN(N158)-COLUMN($P$17),ROW(N158)-ROW($P$17))="","",OFFSET($P$17,COLUMN(N158)-COLUMN($P$17),ROW(N158)-ROW($P$17)))</f>
      </c>
      <c r="M162" s="44">
        <f>IF(J162="","",IF(J162&gt;L162,"○",IF(J162&gt;=L162,"△","●")))</f>
      </c>
      <c r="N162" s="33">
        <f ca="1">IF(OFFSET($V$21,COLUMN(T158)-COLUMN($V$21),ROW(T158)-ROW($V$21))="","",OFFSET($V$21,COLUMN(T158)-COLUMN($V$21),ROW(T158)-ROW($V$21)))</f>
      </c>
      <c r="O162" s="16" t="s">
        <v>182</v>
      </c>
      <c r="P162" s="34">
        <f ca="1">IF(OFFSET($T$21,COLUMN(R158)-COLUMN($T$21),ROW(R158)-ROW($T$21))="","",OFFSET($T$21,COLUMN(R158)-COLUMN($T$21),ROW(R158)-ROW($T$21)))</f>
      </c>
      <c r="Q162" s="44">
        <f>IF(N162="","",IF(N162&gt;P162,"○",IF(N162&gt;=P162,"△","●")))</f>
      </c>
      <c r="R162" s="33">
        <f ca="1">IF(OFFSET($Z$25,COLUMN(X158)-COLUMN($Z$25),ROW(X158)-ROW($Z$25))="","",OFFSET($Z$25,COLUMN(X158)-COLUMN($Z$25),ROW(X158)-ROW($Z$25)))</f>
      </c>
      <c r="S162" s="16" t="s">
        <v>182</v>
      </c>
      <c r="T162" s="34">
        <f ca="1">IF(OFFSET($X$25,COLUMN(V158)-COLUMN($X$25),ROW(V158)-ROW($X$25))="","",OFFSET($X$25,COLUMN(V158)-COLUMN($X$25),ROW(V158)-ROW($X$25)))</f>
      </c>
      <c r="U162" s="44">
        <f>IF(R162="","",IF(R162&gt;T162,"○",IF(R162&gt;=T162,"△","●")))</f>
      </c>
      <c r="V162" s="33">
        <f ca="1">IF(OFFSET($AD$29,COLUMN(AB158)-COLUMN($AD$29),ROW(AB158)-ROW($AD$29))="","",OFFSET($AD$29,COLUMN(AB158)-COLUMN($AD$29),ROW(AB158)-ROW($AD$29)))</f>
      </c>
      <c r="W162" s="16" t="s">
        <v>182</v>
      </c>
      <c r="X162" s="34">
        <f ca="1">IF(OFFSET($AB$29,COLUMN(Z158)-COLUMN($AB$29),ROW(Z158)-ROW($AB$29))="","",OFFSET($AB$29,COLUMN(Z158)-COLUMN($AB$29),ROW(Z158)-ROW($AB$29)))</f>
      </c>
      <c r="Y162" s="44">
        <f>IF(V162="","",IF(V162&gt;X162,"○",IF(V162&gt;=X162,"△","●")))</f>
      </c>
      <c r="Z162" s="33">
        <f ca="1">IF(OFFSET($AH$33,COLUMN(AF158)-COLUMN($AH$33),ROW(AF158)-ROW($AH$33))="","",OFFSET($AH$33,COLUMN(AF158)-COLUMN($AH$33),ROW(AF158)-ROW($AH$33)))</f>
      </c>
      <c r="AA162" s="16" t="s">
        <v>182</v>
      </c>
      <c r="AB162" s="34">
        <f ca="1">IF(OFFSET($AF$33,COLUMN(AD158)-COLUMN($AF$33),ROW(AD158)-ROW($AF$33))="","",OFFSET($AF$33,COLUMN(AD158)-COLUMN($AF$33),ROW(AD158)-ROW($AF$33)))</f>
      </c>
      <c r="AC162" s="44">
        <f>IF(Z162="","",IF(Z162&gt;AB162,"○",IF(Z162&gt;=AB162,"△","●")))</f>
      </c>
      <c r="AD162" s="61"/>
      <c r="AE162" s="62"/>
      <c r="AF162" s="62"/>
      <c r="AG162" s="14">
        <f>IF(AD162="","",IF(AD162&gt;AF162,"○",IF(AD162&gt;=AF162,"△","●")))</f>
      </c>
      <c r="AH162" s="15"/>
      <c r="AI162" s="16" t="s">
        <v>182</v>
      </c>
      <c r="AJ162" s="17"/>
      <c r="AK162" s="44">
        <f>IF(AH162="","",IF(AH162&gt;AJ162,"○",IF(AH162&gt;=AJ162,"△","●")))</f>
      </c>
      <c r="AL162" s="82"/>
      <c r="AM162" s="83"/>
      <c r="AN162" s="83"/>
      <c r="AO162" s="83"/>
      <c r="AP162" s="102"/>
      <c r="AQ162" s="103"/>
      <c r="AR162" s="104"/>
      <c r="AS162" s="83"/>
      <c r="AT162" s="105"/>
    </row>
    <row r="163" spans="1:46" ht="13.5">
      <c r="A163" s="38"/>
      <c r="B163" s="21">
        <f ca="1">IF(OFFSET($H$10,COLUMN(F159)-COLUMN($H$10),ROW(F159)-ROW($H$10))="","",OFFSET($H$10,COLUMN(F159)-COLUMN($H$10),ROW(F159)-ROW($H$10)))</f>
      </c>
      <c r="C163" s="22"/>
      <c r="D163" s="22"/>
      <c r="E163" s="36"/>
      <c r="F163" s="41">
        <f ca="1">IF(OFFSET($L$14,COLUMN(J159)-COLUMN($L$14),ROW(J159)-ROW($L$14))="","",OFFSET($L$14,COLUMN(J159)-COLUMN($L$14),ROW(J159)-ROW($L$14)))</f>
      </c>
      <c r="G163" s="42"/>
      <c r="H163" s="42"/>
      <c r="I163" s="36"/>
      <c r="J163" s="41">
        <f ca="1">IF(OFFSET($P$18,COLUMN(N159)-COLUMN($P$18),ROW(N159)-ROW($P$18))="","",OFFSET($P$18,COLUMN(N159)-COLUMN($P$18),ROW(N159)-ROW($P$18)))</f>
      </c>
      <c r="K163" s="42"/>
      <c r="L163" s="42"/>
      <c r="M163" s="36"/>
      <c r="N163" s="63">
        <f ca="1">IF(OFFSET($T$22,COLUMN(R159)-COLUMN($T$22),ROW(R159)-ROW($T$22))="","",OFFSET($T$22,COLUMN(R159)-COLUMN($T$22),ROW(R159)-ROW($T$22)))</f>
      </c>
      <c r="O163" s="64"/>
      <c r="P163" s="64"/>
      <c r="Q163" s="36"/>
      <c r="R163" s="41">
        <f ca="1">IF(OFFSET($X$26,COLUMN(V159)-COLUMN($X$26),ROW(V159)-ROW($X$26))="","",OFFSET($X$26,COLUMN(V159)-COLUMN($X$26),ROW(V159)-ROW($X$26)))</f>
      </c>
      <c r="S163" s="42"/>
      <c r="T163" s="42"/>
      <c r="U163" s="36"/>
      <c r="V163" s="41">
        <f ca="1">IF(OFFSET($AB$30,COLUMN(Z159)-COLUMN($AB$30),ROW(Z159)-ROW($AB$30))="","",OFFSET($AB$30,COLUMN(Z159)-COLUMN($AB$30),ROW(Z159)-ROW($AB$30)))</f>
      </c>
      <c r="W163" s="42"/>
      <c r="X163" s="42"/>
      <c r="Y163" s="36"/>
      <c r="Z163" s="41">
        <f ca="1">IF(OFFSET($AF$34,COLUMN(AD159)-COLUMN($AF$34),ROW(AD159)-ROW($AF$34))="","",OFFSET($AF$34,COLUMN(AD159)-COLUMN($AF$34),ROW(AD159)-ROW($AF$34)))</f>
      </c>
      <c r="AA163" s="42"/>
      <c r="AB163" s="42"/>
      <c r="AC163" s="36"/>
      <c r="AD163" s="18"/>
      <c r="AE163" s="19"/>
      <c r="AF163" s="19"/>
      <c r="AG163" s="20"/>
      <c r="AH163" s="21"/>
      <c r="AI163" s="22"/>
      <c r="AJ163" s="22"/>
      <c r="AK163" s="36"/>
      <c r="AL163" s="82"/>
      <c r="AM163" s="83"/>
      <c r="AN163" s="83"/>
      <c r="AO163" s="83"/>
      <c r="AP163" s="102"/>
      <c r="AQ163" s="103"/>
      <c r="AR163" s="104"/>
      <c r="AS163" s="83"/>
      <c r="AT163" s="105"/>
    </row>
    <row r="164" spans="1:46" ht="13.5">
      <c r="A164" s="38"/>
      <c r="B164" s="33">
        <f ca="1">IF(OFFSET($J$11,COLUMN($J$11)-COLUMN($J$11),ROW(H160)-ROW($J$11))="","",OFFSET($J$11,COLUMN($J$11)-COLUMN($J$11),ROW(H160)-ROW($J$11)))</f>
      </c>
      <c r="C164" s="16" t="s">
        <v>182</v>
      </c>
      <c r="D164" s="34">
        <f ca="1">IF(OFFSET($H$11,COLUMN(F160)-COLUMN($H$11),ROW(F160)-ROW($H$11))="","",OFFSET($H$11,COLUMN(F160)-COLUMN($H$11),ROW(F160)-ROW($H$11)))</f>
      </c>
      <c r="E164" s="37">
        <f>IF(B164="","",IF(B164&gt;D164,"○",IF(B164&gt;=D164,"△","●")))</f>
      </c>
      <c r="F164" s="45">
        <f ca="1">IF(OFFSET($N$15,COLUMN($N$15)-COLUMN($N$15),ROW(L160)-ROW($N$15))="","",OFFSET($N$15,COLUMN($N$15)-COLUMN($N$15),ROW(L160)-ROW($N$15)))</f>
      </c>
      <c r="G164" s="28" t="s">
        <v>182</v>
      </c>
      <c r="H164" s="46">
        <f ca="1">IF(OFFSET($L$15,COLUMN(J160)-COLUMN($L$15),ROW(J160)-ROW($L$15))="","",OFFSET($L$15,COLUMN(J160)-COLUMN($L$15),ROW(J160)-ROW($L$15)))</f>
      </c>
      <c r="I164" s="37">
        <f>IF(F164="","",IF(F164&gt;H164,"○",IF(F164&gt;=H164,"△","●")))</f>
      </c>
      <c r="J164" s="45">
        <f ca="1">IF(OFFSET($R$19,COLUMN(P160)-COLUMN($R$19),ROW(P160)-ROW($R$19))="","",OFFSET($R$19,COLUMN(P160)-COLUMN($R$19),ROW(P160)-ROW($R$19)))</f>
      </c>
      <c r="K164" s="28" t="s">
        <v>182</v>
      </c>
      <c r="L164" s="46">
        <f ca="1">IF(OFFSET($P$19,COLUMN(N160)-COLUMN($P$19),ROW(N160)-ROW($P$19))="","",OFFSET($P$19,COLUMN(N160)-COLUMN($P$19),ROW(N160)-ROW($P$19)))</f>
      </c>
      <c r="M164" s="37">
        <f>IF(J164="","",IF(J164&gt;L164,"○",IF(J164&gt;=L164,"△","●")))</f>
      </c>
      <c r="N164" s="45">
        <f ca="1">IF(OFFSET($V$23,COLUMN(T160)-COLUMN($V$23),ROW(T160)-ROW($V$23))="","",OFFSET($V$23,COLUMN(T160)-COLUMN($V$23),ROW(T160)-ROW($V$23)))</f>
      </c>
      <c r="O164" s="28" t="s">
        <v>182</v>
      </c>
      <c r="P164" s="46">
        <f ca="1">IF(OFFSET($T$23,COLUMN(R160)-COLUMN($T$23),ROW(R160)-ROW($T$23))="","",OFFSET($T$23,COLUMN(R160)-COLUMN($T$23),ROW(R160)-ROW($T$23)))</f>
      </c>
      <c r="Q164" s="37">
        <f>IF(N164="","",IF(N164&gt;P164,"○",IF(N164&gt;=P164,"△","●")))</f>
      </c>
      <c r="R164" s="45">
        <f ca="1">IF(OFFSET($Z$27,COLUMN(X160)-COLUMN($Z$27),ROW(X160)-ROW($Z$27))="","",OFFSET($Z$27,COLUMN(X160)-COLUMN($Z$27),ROW(X160)-ROW($Z$27)))</f>
      </c>
      <c r="S164" s="28" t="s">
        <v>182</v>
      </c>
      <c r="T164" s="46">
        <f ca="1">IF(OFFSET($T$23,COLUMN(V160)-COLUMN($T$23),ROW(V160)-ROW($T$23))="","",OFFSET($T$23,COLUMN(V160)-COLUMN($T$23),ROW(V160)-ROW($T$23)))</f>
      </c>
      <c r="U164" s="37">
        <f>IF(R164="","",IF(R164&gt;T164,"○",IF(R164&gt;=T164,"△","●")))</f>
      </c>
      <c r="V164" s="45">
        <f ca="1">IF(OFFSET($AD$31,COLUMN(AB160)-COLUMN($AD$31),ROW(AB160)-ROW($AD$31))="","",OFFSET($AD$31,COLUMN(AB160)-COLUMN($AD$31),ROW(AB160)-ROW($AD$31)))</f>
      </c>
      <c r="W164" s="28" t="s">
        <v>182</v>
      </c>
      <c r="X164" s="46">
        <f ca="1">IF(OFFSET($T$23,COLUMN(Z160)-COLUMN($T$23),ROW(Z160)-ROW($T$23))="","",OFFSET($T$23,COLUMN(Z160)-COLUMN($T$23),ROW(Z160)-ROW($T$23)))</f>
      </c>
      <c r="Y164" s="37">
        <f>IF(V164="","",IF(V164&gt;X164,"○",IF(V164&gt;=X164,"△","●")))</f>
      </c>
      <c r="Z164" s="45">
        <f ca="1">IF(OFFSET($AH$35,COLUMN(AF160)-COLUMN($AH$35),ROW(AF160)-ROW($AH$35))="","",OFFSET($AH$35,COLUMN(AF160)-COLUMN($AH$35),ROW(AF160)-ROW($AH$35)))</f>
      </c>
      <c r="AA164" s="28" t="s">
        <v>182</v>
      </c>
      <c r="AB164" s="46">
        <f ca="1">IF(OFFSET($T$23,COLUMN(AD160)-COLUMN($T$23),ROW(AD160)-ROW($T$23))="","",OFFSET($T$23,COLUMN(AD160)-COLUMN($T$23),ROW(AD160)-ROW($T$23)))</f>
      </c>
      <c r="AC164" s="37">
        <f>IF(Z164="","",IF(Z164&gt;AB164,"○",IF(Z164&gt;=AB164,"△","●")))</f>
      </c>
      <c r="AD164" s="74"/>
      <c r="AE164" s="24"/>
      <c r="AF164" s="75"/>
      <c r="AG164" s="26">
        <f>IF(AD164="","",IF(AD164&gt;AF164,"○",IF(AD164&gt;=AF164,"△","●")))</f>
      </c>
      <c r="AH164" s="27"/>
      <c r="AI164" s="28" t="s">
        <v>182</v>
      </c>
      <c r="AJ164" s="29"/>
      <c r="AK164" s="37">
        <f>IF(AH164="","",IF(AH164&gt;AJ164,"○",IF(AH164&gt;=AJ164,"△","●")))</f>
      </c>
      <c r="AL164" s="82"/>
      <c r="AM164" s="83"/>
      <c r="AN164" s="83"/>
      <c r="AO164" s="83"/>
      <c r="AP164" s="102"/>
      <c r="AQ164" s="103"/>
      <c r="AR164" s="104"/>
      <c r="AS164" s="83"/>
      <c r="AT164" s="105"/>
    </row>
    <row r="165" spans="1:46" ht="13.5">
      <c r="A165" s="38">
        <f>'リーグ組合せ'!D71</f>
        <v>0</v>
      </c>
      <c r="B165" s="30">
        <f ca="1">IF(OFFSET($H$8,COLUMN(F161)-COLUMN($H$8),ROW(F161)-ROW($H$8))="","",OFFSET($H$8,COLUMN(F161)-COLUMN($H$8),ROW(F161)-ROW($H$8)))</f>
      </c>
      <c r="C165" s="31"/>
      <c r="D165" s="31"/>
      <c r="E165" s="47"/>
      <c r="F165" s="39">
        <f ca="1">IF(OFFSET($L$12,COLUMN(J161)-COLUMN($L$12),ROW(J161)-ROW($L$12))="","",OFFSET($L$12,COLUMN(J161)-COLUMN($L$12),ROW(J161)-ROW($L$12)))</f>
      </c>
      <c r="G165" s="40"/>
      <c r="H165" s="40"/>
      <c r="I165" s="47"/>
      <c r="J165" s="39">
        <f ca="1">IF(OFFSET($P$16,COLUMN(N161)-COLUMN($P$16),ROW(N161)-ROW($P$16))="","",OFFSET($P$16,COLUMN(N161)-COLUMN($P$16),ROW(N161)-ROW($P$16)))</f>
      </c>
      <c r="K165" s="40"/>
      <c r="L165" s="40"/>
      <c r="M165" s="47"/>
      <c r="N165" s="30">
        <f ca="1">IF(OFFSET($T$20,COLUMN(R161)-COLUMN($T$20),ROW(R161)-ROW($T$20))="","",OFFSET($T$20,COLUMN(R161)-COLUMN($T$20),ROW(R161)-ROW($T$20)))</f>
      </c>
      <c r="O165" s="31"/>
      <c r="P165" s="31"/>
      <c r="Q165" s="47"/>
      <c r="R165" s="30">
        <f ca="1">IF(OFFSET($X$24,COLUMN(V161)-COLUMN($X$24),ROW(V161)-ROW($X$24))="","",OFFSET($X$24,COLUMN(V161)-COLUMN($X$24),ROW(V161)-ROW($X$24)))</f>
      </c>
      <c r="S165" s="31"/>
      <c r="T165" s="31"/>
      <c r="U165" s="47"/>
      <c r="V165" s="30">
        <f ca="1">IF(OFFSET($AB$28,COLUMN(Z161)-COLUMN($AB$28),ROW(Z161)-ROW($AB$28))="","",OFFSET($AB$28,COLUMN(Z161)-COLUMN($AB$28),ROW(Z161)-ROW($AB$28)))</f>
      </c>
      <c r="W165" s="31"/>
      <c r="X165" s="31"/>
      <c r="Y165" s="47"/>
      <c r="Z165" s="30">
        <f ca="1">IF(OFFSET($AF$32,COLUMN(AD161)-COLUMN($AF$32),ROW(AD161)-ROW($AF$32))="","",OFFSET($AF$32,COLUMN(AD161)-COLUMN($AF$32),ROW(AD161)-ROW($AF$32)))</f>
      </c>
      <c r="AA165" s="31"/>
      <c r="AB165" s="31"/>
      <c r="AC165" s="47"/>
      <c r="AD165" s="30">
        <f ca="1">IF(OFFSET($AJ$36,COLUMN(AH161)-COLUMN($AJ$36),ROW(AH161)-ROW($AJ$36))="","",OFFSET($AJ$36,COLUMN(AH161)-COLUMN($AJ$36),ROW(AH161)-ROW($AJ$36)))</f>
      </c>
      <c r="AE165" s="31"/>
      <c r="AF165" s="31"/>
      <c r="AG165" s="47"/>
      <c r="AH165" s="84"/>
      <c r="AI165" s="85"/>
      <c r="AJ165" s="85"/>
      <c r="AK165" s="86"/>
      <c r="AL165" s="82">
        <f>SUM(AM165:AO166)</f>
        <v>0</v>
      </c>
      <c r="AM165" s="83"/>
      <c r="AN165" s="83"/>
      <c r="AO165" s="83"/>
      <c r="AP165" s="102" t="e">
        <f>AH166+AH168+AD166+AD168+Z166+Z168+V168+V166+R168+R166+N168+N166+J168+J166+F168+F166+B168+B166</f>
        <v>#VALUE!</v>
      </c>
      <c r="AQ165" s="103" t="e">
        <f>AJ168+AJ166+AF168+AF166+AB168+AB166+X168+X166+T168+T166+P168+P166+L168+L166+H168+H166+D168+D166</f>
        <v>#VALUE!</v>
      </c>
      <c r="AR165" s="104" t="e">
        <f>AP165-AQ165</f>
        <v>#VALUE!</v>
      </c>
      <c r="AS165" s="83">
        <f>SUM(AM167:AO168)</f>
        <v>0</v>
      </c>
      <c r="AT165" s="105"/>
    </row>
    <row r="166" spans="1:46" ht="13.5">
      <c r="A166" s="38"/>
      <c r="B166" s="33">
        <f ca="1">IF(OFFSET($J$9,COLUMN($J$9)-COLUMN($J$9),ROW(H162)-ROW($J$9))="","",OFFSET($J$9,COLUMN($J$9)-COLUMN($J$9),ROW(H162)-ROW($J$9)))</f>
      </c>
      <c r="C166" s="16" t="s">
        <v>182</v>
      </c>
      <c r="D166" s="34">
        <f ca="1">IF(OFFSET($H$9,COLUMN(F162)-COLUMN($H$9),ROW(F162)-ROW($H$9))="","",OFFSET($H$9,COLUMN(F162)-COLUMN($H$9),ROW(F162)-ROW($H$9)))</f>
      </c>
      <c r="E166" s="44">
        <f>IF(B166="","",IF(B166&gt;D166,"○",IF(B166&gt;=D166,"△","●")))</f>
      </c>
      <c r="F166" s="33">
        <f ca="1">IF(OFFSET($N$13,COLUMN($N$13)-COLUMN($N$13),ROW(L162)-ROW($N$13))="","",OFFSET($N$13,COLUMN($N$13)-COLUMN($N$13),ROW(L162)-ROW($N$13)))</f>
      </c>
      <c r="G166" s="16" t="s">
        <v>182</v>
      </c>
      <c r="H166" s="34">
        <f ca="1">IF(OFFSET($L$13,COLUMN(J162)-COLUMN($L$13),ROW(J162)-ROW($L$13))="","",OFFSET($L$13,COLUMN(J162)-COLUMN($L$13),ROW(J162)-ROW($L$13)))</f>
      </c>
      <c r="I166" s="44">
        <f>IF(F166="","",IF(F166&gt;H166,"○",IF(F166&gt;=H166,"△","●")))</f>
      </c>
      <c r="J166" s="33">
        <f ca="1">IF(OFFSET($R$17,COLUMN(P162)-COLUMN($R$17),ROW(P162)-ROW($R$17))="","",OFFSET($R$17,COLUMN(P162)-COLUMN($R$17),ROW(P162)-ROW($R$17)))</f>
      </c>
      <c r="K166" s="16" t="s">
        <v>182</v>
      </c>
      <c r="L166" s="34">
        <f ca="1">IF(OFFSET($P$17,COLUMN(N162)-COLUMN($P$17),ROW(N162)-ROW($P$17))="","",OFFSET($P$17,COLUMN(N162)-COLUMN($P$17),ROW(N162)-ROW($P$17)))</f>
      </c>
      <c r="M166" s="44">
        <f>IF(J166="","",IF(J166&gt;L166,"○",IF(J166&gt;=L166,"△","●")))</f>
      </c>
      <c r="N166" s="33">
        <f ca="1">IF(OFFSET($V$21,COLUMN(T162)-COLUMN($V$21),ROW(T162)-ROW($V$21))="","",OFFSET($V$21,COLUMN(T162)-COLUMN($V$21),ROW(T162)-ROW($V$21)))</f>
      </c>
      <c r="O166" s="16" t="s">
        <v>182</v>
      </c>
      <c r="P166" s="34">
        <f ca="1">IF(OFFSET($T$21,COLUMN(R162)-COLUMN($T$21),ROW(R162)-ROW($T$21))="","",OFFSET($T$21,COLUMN(R162)-COLUMN($T$21),ROW(R162)-ROW($T$21)))</f>
      </c>
      <c r="Q166" s="44">
        <f>IF(N166="","",IF(N166&gt;P166,"○",IF(N166&gt;=P166,"△","●")))</f>
      </c>
      <c r="R166" s="33">
        <f ca="1">IF(OFFSET($Z$25,COLUMN(X162)-COLUMN($Z$25),ROW(X162)-ROW($Z$25))="","",OFFSET($Z$25,COLUMN(X162)-COLUMN($Z$25),ROW(X162)-ROW($Z$25)))</f>
      </c>
      <c r="S166" s="16" t="s">
        <v>182</v>
      </c>
      <c r="T166" s="34">
        <f ca="1">IF(OFFSET($X$25,COLUMN(V162)-COLUMN($X$25),ROW(V162)-ROW($X$25))="","",OFFSET($X$25,COLUMN(V162)-COLUMN($X$25),ROW(V162)-ROW($X$25)))</f>
      </c>
      <c r="U166" s="44">
        <f>IF(R166="","",IF(R166&gt;T166,"○",IF(R166&gt;=T166,"△","●")))</f>
      </c>
      <c r="V166" s="33">
        <f ca="1">IF(OFFSET($AD$29,COLUMN(AB162)-COLUMN($AD$29),ROW(AB162)-ROW($AD$29))="","",OFFSET($AD$29,COLUMN(AB162)-COLUMN($AD$29),ROW(AB162)-ROW($AD$29)))</f>
      </c>
      <c r="W166" s="16" t="s">
        <v>182</v>
      </c>
      <c r="X166" s="34">
        <f ca="1">IF(OFFSET($AB$29,COLUMN(Z162)-COLUMN($AB$29),ROW(Z162)-ROW($AB$29))="","",OFFSET($AB$29,COLUMN(Z162)-COLUMN($AB$29),ROW(Z162)-ROW($AB$29)))</f>
      </c>
      <c r="Y166" s="44">
        <f>IF(V166="","",IF(V166&gt;X166,"○",IF(V166&gt;=X166,"△","●")))</f>
      </c>
      <c r="Z166" s="33">
        <f ca="1">IF(OFFSET($AH$33,COLUMN(AF162)-COLUMN($AH$33),ROW(AF162)-ROW($AH$33))="","",OFFSET($AH$33,COLUMN(AF162)-COLUMN($AH$33),ROW(AF162)-ROW($AH$33)))</f>
      </c>
      <c r="AA166" s="16" t="s">
        <v>182</v>
      </c>
      <c r="AB166" s="34">
        <f ca="1">IF(OFFSET($AF$33,COLUMN(AD162)-COLUMN($AF$33),ROW(AD162)-ROW($AF$33))="","",OFFSET($AF$33,COLUMN(AD162)-COLUMN($AF$33),ROW(AD162)-ROW($AF$33)))</f>
      </c>
      <c r="AC166" s="44">
        <f>IF(Z166="","",IF(Z166&gt;AB166,"○",IF(Z166&gt;=AB166,"△","●")))</f>
      </c>
      <c r="AD166" s="33">
        <f ca="1">IF(OFFSET($AL$37,COLUMN(AJ162)-COLUMN($AL$37),ROW(AJ162)-ROW($AL$37))="","",OFFSET($AL$37,COLUMN(AJ162)-COLUMN($AL$37),ROW(AJ162)-ROW($AL$37)))</f>
      </c>
      <c r="AE166" s="16" t="s">
        <v>182</v>
      </c>
      <c r="AF166" s="34">
        <f ca="1">IF(OFFSET($AJ$37,COLUMN(AH162)-COLUMN($AJ$37),ROW(AH162)-ROW($AJ$37))="","",OFFSET($AJ$37,COLUMN(AH162)-COLUMN($AJ$37),ROW(AH162)-ROW($AJ$37)))</f>
      </c>
      <c r="AG166" s="44">
        <f>IF(AD166="","",IF(AD166&gt;AF166,"○",IF(AD166&gt;=AF166,"△","●")))</f>
      </c>
      <c r="AH166" s="11"/>
      <c r="AI166" s="12"/>
      <c r="AJ166" s="13"/>
      <c r="AK166" s="14">
        <f>IF(AH166="","",IF(AH166&gt;AJ166,"○",IF(AH166&gt;=AJ166,"△","●")))</f>
      </c>
      <c r="AL166" s="82"/>
      <c r="AM166" s="83"/>
      <c r="AN166" s="83"/>
      <c r="AO166" s="83"/>
      <c r="AP166" s="102"/>
      <c r="AQ166" s="103"/>
      <c r="AR166" s="104"/>
      <c r="AS166" s="83"/>
      <c r="AT166" s="105"/>
    </row>
    <row r="167" spans="1:46" ht="13.5">
      <c r="A167" s="38"/>
      <c r="B167" s="21">
        <f ca="1">IF(OFFSET($H$10,COLUMN(F163)-COLUMN($H$10),ROW(F163)-ROW($H$10))="","",OFFSET($H$10,COLUMN(F163)-COLUMN($H$10),ROW(F163)-ROW($H$10)))</f>
      </c>
      <c r="C167" s="22"/>
      <c r="D167" s="22"/>
      <c r="E167" s="36"/>
      <c r="F167" s="41">
        <f ca="1">IF(OFFSET($L$14,COLUMN(J163)-COLUMN($L$14),ROW(J163)-ROW($L$14))="","",OFFSET($L$14,COLUMN(J163)-COLUMN($L$14),ROW(J163)-ROW($L$14)))</f>
      </c>
      <c r="G167" s="42"/>
      <c r="H167" s="42"/>
      <c r="I167" s="36"/>
      <c r="J167" s="41">
        <f ca="1">IF(OFFSET($P$18,COLUMN(N163)-COLUMN($P$18),ROW(N163)-ROW($P$18))="","",OFFSET($P$18,COLUMN(N163)-COLUMN($P$18),ROW(N163)-ROW($P$18)))</f>
      </c>
      <c r="K167" s="42"/>
      <c r="L167" s="42"/>
      <c r="M167" s="36"/>
      <c r="N167" s="63">
        <f ca="1">IF(OFFSET($T$22,COLUMN(R163)-COLUMN($T$22),ROW(R163)-ROW($T$22))="","",OFFSET($T$22,COLUMN(R163)-COLUMN($T$22),ROW(R163)-ROW($T$22)))</f>
      </c>
      <c r="O167" s="64"/>
      <c r="P167" s="64"/>
      <c r="Q167" s="36"/>
      <c r="R167" s="41">
        <f ca="1">IF(OFFSET($X$26,COLUMN(V163)-COLUMN($X$26),ROW(V163)-ROW($X$26))="","",OFFSET($X$26,COLUMN(V163)-COLUMN($X$26),ROW(V163)-ROW($X$26)))</f>
      </c>
      <c r="S167" s="42"/>
      <c r="T167" s="42"/>
      <c r="U167" s="36"/>
      <c r="V167" s="41">
        <f ca="1">IF(OFFSET($AB$30,COLUMN(Z163)-COLUMN($AB$30),ROW(Z163)-ROW($AB$30))="","",OFFSET($AB$30,COLUMN(Z163)-COLUMN($AB$30),ROW(Z163)-ROW($AB$30)))</f>
      </c>
      <c r="W167" s="42"/>
      <c r="X167" s="42"/>
      <c r="Y167" s="36"/>
      <c r="Z167" s="41">
        <f ca="1">IF(OFFSET($AF$34,COLUMN(AD163)-COLUMN($AF$34),ROW(AD163)-ROW($AF$34))="","",OFFSET($AF$34,COLUMN(AD163)-COLUMN($AF$34),ROW(AD163)-ROW($AF$34)))</f>
      </c>
      <c r="AA167" s="42"/>
      <c r="AB167" s="42"/>
      <c r="AC167" s="36"/>
      <c r="AD167" s="63">
        <f ca="1">IF(OFFSET($AJ$38,COLUMN(AH163)-COLUMN($AJ$38),ROW(AH163)-ROW($AJ$38))="","",OFFSET($AJ$38,COLUMN(AH163)-COLUMN($AJ$38),ROW(AH163)-ROW($AJ$38)))</f>
      </c>
      <c r="AE167" s="64"/>
      <c r="AF167" s="64"/>
      <c r="AG167" s="36"/>
      <c r="AH167" s="18"/>
      <c r="AI167" s="19"/>
      <c r="AJ167" s="19"/>
      <c r="AK167" s="20"/>
      <c r="AL167" s="82"/>
      <c r="AM167" s="83"/>
      <c r="AN167" s="83"/>
      <c r="AO167" s="83"/>
      <c r="AP167" s="102"/>
      <c r="AQ167" s="103"/>
      <c r="AR167" s="104"/>
      <c r="AS167" s="83"/>
      <c r="AT167" s="105"/>
    </row>
    <row r="168" spans="1:46" ht="13.5">
      <c r="A168" s="38"/>
      <c r="B168" s="49">
        <f ca="1">IF(OFFSET($J$11,COLUMN($J$11)-COLUMN($J$11),ROW(H164)-ROW($J$11))="","",OFFSET($J$11,COLUMN($J$11)-COLUMN($J$11),ROW(H164)-ROW($J$11)))</f>
      </c>
      <c r="C168" s="50" t="s">
        <v>182</v>
      </c>
      <c r="D168" s="51">
        <f ca="1">IF(OFFSET($H$11,COLUMN(F164)-COLUMN($H$11),ROW(F164)-ROW($H$11))="","",OFFSET($H$11,COLUMN(F164)-COLUMN($H$11),ROW(F164)-ROW($H$11)))</f>
      </c>
      <c r="E168" s="52">
        <f>IF(B168="","",IF(B168&gt;D168,"○",IF(B168&gt;=D168,"△","●")))</f>
      </c>
      <c r="F168" s="49">
        <f ca="1">IF(OFFSET($N$15,COLUMN($N$15)-COLUMN($N$15),ROW(L164)-ROW($N$15))="","",OFFSET($N$15,COLUMN($N$15)-COLUMN($N$15),ROW(L164)-ROW($N$15)))</f>
      </c>
      <c r="G168" s="50" t="s">
        <v>182</v>
      </c>
      <c r="H168" s="51">
        <f ca="1">IF(OFFSET($L$15,COLUMN(J164)-COLUMN($L$15),ROW(J164)-ROW($L$15))="","",OFFSET($L$15,COLUMN(J164)-COLUMN($L$15),ROW(J164)-ROW($L$15)))</f>
      </c>
      <c r="I168" s="52">
        <f>IF(F168="","",IF(F168&gt;H168,"○",IF(F168&gt;=H168,"△","●")))</f>
      </c>
      <c r="J168" s="49">
        <f ca="1">IF(OFFSET($R$19,COLUMN(P164)-COLUMN($R$19),ROW(P164)-ROW($R$19))="","",OFFSET($R$19,COLUMN(P164)-COLUMN($R$19),ROW(P164)-ROW($R$19)))</f>
      </c>
      <c r="K168" s="50" t="s">
        <v>182</v>
      </c>
      <c r="L168" s="51">
        <f ca="1">IF(OFFSET($P$19,COLUMN(N164)-COLUMN($P$19),ROW(N164)-ROW($P$19))="","",OFFSET($P$19,COLUMN(N164)-COLUMN($P$19),ROW(N164)-ROW($P$19)))</f>
      </c>
      <c r="M168" s="52">
        <f>IF(J168="","",IF(J168&gt;L168,"○",IF(J168&gt;=L168,"△","●")))</f>
      </c>
      <c r="N168" s="49">
        <f ca="1">IF(OFFSET($V$23,COLUMN(T164)-COLUMN($V$23),ROW(T164)-ROW($V$23))="","",OFFSET($V$23,COLUMN(T164)-COLUMN($V$23),ROW(T164)-ROW($V$23)))</f>
      </c>
      <c r="O168" s="50" t="s">
        <v>182</v>
      </c>
      <c r="P168" s="51">
        <f ca="1">IF(OFFSET($T$23,COLUMN(R164)-COLUMN($T$23),ROW(R164)-ROW($T$23))="","",OFFSET($T$23,COLUMN(R164)-COLUMN($T$23),ROW(R164)-ROW($T$23)))</f>
      </c>
      <c r="Q168" s="52">
        <f>IF(N168="","",IF(N168&gt;P168,"○",IF(N168&gt;=P168,"△","●")))</f>
      </c>
      <c r="R168" s="49">
        <f ca="1">IF(OFFSET($Z$27,COLUMN(X164)-COLUMN($Z$27),ROW(X164)-ROW($Z$27))="","",OFFSET($Z$27,COLUMN(X164)-COLUMN($Z$27),ROW(X164)-ROW($Z$27)))</f>
      </c>
      <c r="S168" s="50" t="s">
        <v>182</v>
      </c>
      <c r="T168" s="51">
        <f ca="1">IF(OFFSET($T$23,COLUMN(V164)-COLUMN($T$23),ROW(V164)-ROW($T$23))="","",OFFSET($T$23,COLUMN(V164)-COLUMN($T$23),ROW(V164)-ROW($T$23)))</f>
      </c>
      <c r="U168" s="52">
        <f>IF(R168="","",IF(R168&gt;T168,"○",IF(R168&gt;=T168,"△","●")))</f>
      </c>
      <c r="V168" s="49">
        <f ca="1">IF(OFFSET($AD$31,COLUMN(AB164)-COLUMN($AD$31),ROW(AB164)-ROW($AD$31))="","",OFFSET($AD$31,COLUMN(AB164)-COLUMN($AD$31),ROW(AB164)-ROW($AD$31)))</f>
      </c>
      <c r="W168" s="50" t="s">
        <v>182</v>
      </c>
      <c r="X168" s="51">
        <f ca="1">IF(OFFSET($T$23,COLUMN(Z164)-COLUMN($T$23),ROW(Z164)-ROW($T$23))="","",OFFSET($T$23,COLUMN(Z164)-COLUMN($T$23),ROW(Z164)-ROW($T$23)))</f>
      </c>
      <c r="Y168" s="52">
        <f>IF(V168="","",IF(V168&gt;X168,"○",IF(V168&gt;=X168,"△","●")))</f>
      </c>
      <c r="Z168" s="49">
        <f ca="1">IF(OFFSET($AH$35,COLUMN(AF164)-COLUMN($AH$35),ROW(AF164)-ROW($AH$35))="","",OFFSET($AH$35,COLUMN(AF164)-COLUMN($AH$35),ROW(AF164)-ROW($AH$35)))</f>
      </c>
      <c r="AA168" s="50" t="s">
        <v>182</v>
      </c>
      <c r="AB168" s="51">
        <f ca="1">IF(OFFSET($T$23,COLUMN(AD164)-COLUMN($T$23),ROW(AD164)-ROW($T$23))="","",OFFSET($T$23,COLUMN(AD164)-COLUMN($T$23),ROW(AD164)-ROW($T$23)))</f>
      </c>
      <c r="AC168" s="52">
        <f>IF(Z168="","",IF(Z168&gt;AB168,"○",IF(Z168&gt;=AB168,"△","●")))</f>
      </c>
      <c r="AD168" s="49">
        <f ca="1">IF(OFFSET($AL$39,COLUMN(AJ164)-COLUMN($AL$39),ROW(AJ164)-ROW($AL$39))="","",OFFSET($AL$39,COLUMN(AJ164)-COLUMN($AL$39),ROW(AJ164)-ROW($AL$39)))</f>
      </c>
      <c r="AE168" s="50" t="s">
        <v>182</v>
      </c>
      <c r="AF168" s="51">
        <f ca="1">IF(OFFSET($T$23,COLUMN(AH164)-COLUMN($T$23),ROW(AH164)-ROW($T$23))="","",OFFSET($T$23,COLUMN(AH164)-COLUMN($T$23),ROW(AH164)-ROW($T$23)))</f>
      </c>
      <c r="AG168" s="52">
        <f>IF(AD168="","",IF(AD168&gt;AF168,"○",IF(AD168&gt;=AF168,"△","●")))</f>
      </c>
      <c r="AH168" s="87"/>
      <c r="AI168" s="88"/>
      <c r="AJ168" s="89"/>
      <c r="AK168" s="90">
        <f>IF(AH168="","",IF(AH168&gt;AJ168,"○",IF(AH168&gt;=AJ168,"△","●")))</f>
      </c>
      <c r="AL168" s="91"/>
      <c r="AM168" s="92"/>
      <c r="AN168" s="92"/>
      <c r="AO168" s="92"/>
      <c r="AP168" s="109"/>
      <c r="AQ168" s="110"/>
      <c r="AR168" s="111"/>
      <c r="AS168" s="92"/>
      <c r="AT168" s="112"/>
    </row>
    <row r="170" spans="7:28" ht="13.5">
      <c r="G170" s="2" t="s">
        <v>187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7:28" ht="13.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3" spans="1:46" ht="13.5">
      <c r="A173" s="3"/>
      <c r="B173" s="3" t="str">
        <f>A175</f>
        <v>関さくら</v>
      </c>
      <c r="C173" s="3"/>
      <c r="D173" s="3"/>
      <c r="E173" s="3"/>
      <c r="F173" s="3" t="str">
        <f>A179</f>
        <v>武芸川</v>
      </c>
      <c r="G173" s="3"/>
      <c r="H173" s="3"/>
      <c r="I173" s="3"/>
      <c r="J173" s="3" t="str">
        <f>A183</f>
        <v>山手</v>
      </c>
      <c r="K173" s="3"/>
      <c r="L173" s="3"/>
      <c r="M173" s="3"/>
      <c r="N173" s="3" t="str">
        <f>A187</f>
        <v>西可児</v>
      </c>
      <c r="O173" s="3"/>
      <c r="P173" s="3"/>
      <c r="Q173" s="3"/>
      <c r="R173" s="3" t="str">
        <f>A191</f>
        <v>下有知</v>
      </c>
      <c r="S173" s="3"/>
      <c r="T173" s="3"/>
      <c r="U173" s="3"/>
      <c r="V173" s="3" t="str">
        <f>A195</f>
        <v>ボンボネーラ</v>
      </c>
      <c r="W173" s="3"/>
      <c r="X173" s="3"/>
      <c r="Y173" s="3"/>
      <c r="Z173" s="3">
        <f>A199</f>
        <v>0</v>
      </c>
      <c r="AA173" s="3"/>
      <c r="AB173" s="3"/>
      <c r="AC173" s="3"/>
      <c r="AD173" s="3">
        <f>A203</f>
        <v>0</v>
      </c>
      <c r="AE173" s="3"/>
      <c r="AF173" s="3"/>
      <c r="AG173" s="3"/>
      <c r="AH173" s="3">
        <f>A207</f>
        <v>0</v>
      </c>
      <c r="AI173" s="3"/>
      <c r="AJ173" s="3"/>
      <c r="AK173" s="3"/>
      <c r="AL173" s="76" t="s">
        <v>178</v>
      </c>
      <c r="AM173" s="77" t="s">
        <v>126</v>
      </c>
      <c r="AN173" s="77" t="s">
        <v>127</v>
      </c>
      <c r="AO173" s="77" t="s">
        <v>128</v>
      </c>
      <c r="AP173" s="77" t="s">
        <v>129</v>
      </c>
      <c r="AQ173" s="93" t="s">
        <v>130</v>
      </c>
      <c r="AR173" s="77" t="s">
        <v>179</v>
      </c>
      <c r="AS173" s="77" t="s">
        <v>180</v>
      </c>
      <c r="AT173" s="94" t="s">
        <v>181</v>
      </c>
    </row>
    <row r="174" spans="1:46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78"/>
      <c r="AM174" s="79"/>
      <c r="AN174" s="79"/>
      <c r="AO174" s="79"/>
      <c r="AP174" s="79"/>
      <c r="AQ174" s="95"/>
      <c r="AR174" s="96"/>
      <c r="AS174" s="79"/>
      <c r="AT174" s="97"/>
    </row>
    <row r="175" spans="1:46" ht="13.5">
      <c r="A175" s="5" t="str">
        <f>'リーグ組合せ'!D34</f>
        <v>関さくら</v>
      </c>
      <c r="B175" s="6"/>
      <c r="C175" s="7"/>
      <c r="D175" s="7"/>
      <c r="E175" s="8"/>
      <c r="F175" s="9"/>
      <c r="G175" s="10"/>
      <c r="H175" s="10"/>
      <c r="I175" s="32"/>
      <c r="J175" s="9"/>
      <c r="K175" s="10"/>
      <c r="L175" s="10"/>
      <c r="M175" s="32"/>
      <c r="N175" s="9"/>
      <c r="O175" s="10"/>
      <c r="P175" s="10"/>
      <c r="Q175" s="32"/>
      <c r="R175" s="9"/>
      <c r="S175" s="10"/>
      <c r="T175" s="10"/>
      <c r="U175" s="32"/>
      <c r="V175" s="9"/>
      <c r="W175" s="10"/>
      <c r="X175" s="10"/>
      <c r="Y175" s="32"/>
      <c r="Z175" s="9"/>
      <c r="AA175" s="10"/>
      <c r="AB175" s="10"/>
      <c r="AC175" s="32"/>
      <c r="AD175" s="9"/>
      <c r="AE175" s="10"/>
      <c r="AF175" s="10"/>
      <c r="AG175" s="32"/>
      <c r="AH175" s="9"/>
      <c r="AI175" s="10"/>
      <c r="AJ175" s="10"/>
      <c r="AK175" s="32"/>
      <c r="AL175" s="80">
        <f>SUM(AM175:AO176)</f>
        <v>0</v>
      </c>
      <c r="AM175" s="81"/>
      <c r="AN175" s="81"/>
      <c r="AO175" s="81"/>
      <c r="AP175" s="98">
        <f>AH176+AH178+AD176+AD178+Z176+Z178+V178+V176+R178+R176+N178+N176+J178+J176+F178+F176+B178+B176</f>
        <v>1</v>
      </c>
      <c r="AQ175" s="99">
        <f>AJ178+AJ176+AF178+AF176+AB178+AB176+X178+X176+T178+T176+P178+P176+L178+L176+H178+H176+D178+D176</f>
        <v>12</v>
      </c>
      <c r="AR175" s="100">
        <f>AP175-AQ175</f>
        <v>-11</v>
      </c>
      <c r="AS175" s="81">
        <f>SUM(AM177:AO178)</f>
        <v>0</v>
      </c>
      <c r="AT175" s="101"/>
    </row>
    <row r="176" spans="1:46" ht="13.5">
      <c r="A176" s="5"/>
      <c r="B176" s="11"/>
      <c r="C176" s="12"/>
      <c r="D176" s="13"/>
      <c r="E176" s="14">
        <f>IF(B176="","",IF(B176&gt;D176,"○",IF(B176&gt;=D176,"△","●")))</f>
      </c>
      <c r="F176" s="15">
        <v>0</v>
      </c>
      <c r="G176" s="16" t="s">
        <v>182</v>
      </c>
      <c r="H176" s="17">
        <v>8</v>
      </c>
      <c r="I176" s="44" t="str">
        <f>IF(F176="","",IF(F176&gt;H176,"○",IF(F176&gt;=H176,"△","●")))</f>
        <v>●</v>
      </c>
      <c r="J176" s="15">
        <v>1</v>
      </c>
      <c r="K176" s="16" t="s">
        <v>182</v>
      </c>
      <c r="L176" s="17">
        <v>4</v>
      </c>
      <c r="M176" s="44" t="str">
        <f>IF(J176="","",IF(J176&gt;L176,"○",IF(J176&gt;=L176,"△","●")))</f>
        <v>●</v>
      </c>
      <c r="N176" s="15"/>
      <c r="O176" s="16" t="s">
        <v>182</v>
      </c>
      <c r="P176" s="17"/>
      <c r="Q176" s="44">
        <f>IF(N176="","",IF(N176&gt;P176,"○",IF(N176&gt;=P176,"△","●")))</f>
      </c>
      <c r="R176" s="15"/>
      <c r="S176" s="16" t="s">
        <v>182</v>
      </c>
      <c r="T176" s="17"/>
      <c r="U176" s="44">
        <f>IF(R176="","",IF(R176&gt;T176,"○",IF(R176&gt;=T176,"△","●")))</f>
      </c>
      <c r="V176" s="15"/>
      <c r="W176" s="16" t="s">
        <v>182</v>
      </c>
      <c r="X176" s="17"/>
      <c r="Y176" s="44">
        <f>IF(V176="","",IF(V176&gt;X176,"○",IF(V176&gt;=X176,"△","●")))</f>
      </c>
      <c r="Z176" s="15"/>
      <c r="AA176" s="16" t="s">
        <v>182</v>
      </c>
      <c r="AB176" s="17"/>
      <c r="AC176" s="44">
        <f>IF(Z176="","",IF(Z176&gt;AB176,"○",IF(Z176&gt;=AB176,"△","●")))</f>
      </c>
      <c r="AD176" s="15"/>
      <c r="AE176" s="16" t="s">
        <v>182</v>
      </c>
      <c r="AF176" s="17"/>
      <c r="AG176" s="44">
        <f>IF(AD176="","",IF(AD176&gt;AF176,"○",IF(AD176&gt;=AF176,"△","●")))</f>
      </c>
      <c r="AH176" s="15"/>
      <c r="AI176" s="16" t="s">
        <v>182</v>
      </c>
      <c r="AJ176" s="17"/>
      <c r="AK176" s="44">
        <f>IF(AH176="","",IF(AH176&gt;AJ176,"○",IF(AH176&gt;=AJ176,"△","●")))</f>
      </c>
      <c r="AL176" s="82"/>
      <c r="AM176" s="83"/>
      <c r="AN176" s="83"/>
      <c r="AO176" s="83"/>
      <c r="AP176" s="102"/>
      <c r="AQ176" s="103"/>
      <c r="AR176" s="104"/>
      <c r="AS176" s="83"/>
      <c r="AT176" s="105"/>
    </row>
    <row r="177" spans="1:46" ht="13.5">
      <c r="A177" s="5"/>
      <c r="B177" s="18"/>
      <c r="C177" s="19"/>
      <c r="D177" s="19"/>
      <c r="E177" s="20"/>
      <c r="F177" s="21"/>
      <c r="G177" s="22"/>
      <c r="H177" s="22"/>
      <c r="I177" s="36"/>
      <c r="J177" s="21"/>
      <c r="K177" s="22"/>
      <c r="L177" s="22"/>
      <c r="M177" s="36"/>
      <c r="N177" s="21"/>
      <c r="O177" s="22"/>
      <c r="P177" s="22"/>
      <c r="Q177" s="36"/>
      <c r="R177" s="21"/>
      <c r="S177" s="22"/>
      <c r="T177" s="22"/>
      <c r="U177" s="36"/>
      <c r="V177" s="21"/>
      <c r="W177" s="22"/>
      <c r="X177" s="22"/>
      <c r="Y177" s="36"/>
      <c r="Z177" s="21"/>
      <c r="AA177" s="22"/>
      <c r="AB177" s="22"/>
      <c r="AC177" s="36"/>
      <c r="AD177" s="21"/>
      <c r="AE177" s="22"/>
      <c r="AF177" s="22"/>
      <c r="AG177" s="36"/>
      <c r="AH177" s="21"/>
      <c r="AI177" s="22"/>
      <c r="AJ177" s="22"/>
      <c r="AK177" s="36"/>
      <c r="AL177" s="82"/>
      <c r="AM177" s="83"/>
      <c r="AN177" s="83"/>
      <c r="AO177" s="83"/>
      <c r="AP177" s="102"/>
      <c r="AQ177" s="103"/>
      <c r="AR177" s="104"/>
      <c r="AS177" s="83"/>
      <c r="AT177" s="105"/>
    </row>
    <row r="178" spans="1:46" ht="13.5">
      <c r="A178" s="5"/>
      <c r="B178" s="23"/>
      <c r="C178" s="24"/>
      <c r="D178" s="25"/>
      <c r="E178" s="26">
        <f>IF(B178="","",IF(B178&gt;D178,"○",IF(B178&gt;=D178,"△","●")))</f>
      </c>
      <c r="F178" s="27"/>
      <c r="G178" s="28" t="s">
        <v>182</v>
      </c>
      <c r="H178" s="29"/>
      <c r="I178" s="37">
        <f>IF(F178="","",IF(F178&gt;H178,"○",IF(F178&gt;=H178,"△","●")))</f>
      </c>
      <c r="J178" s="27"/>
      <c r="K178" s="28" t="s">
        <v>182</v>
      </c>
      <c r="L178" s="29"/>
      <c r="M178" s="37">
        <f>IF(J178="","",IF(J178&gt;L178,"○",IF(J178&gt;=L178,"△","●")))</f>
      </c>
      <c r="N178" s="27"/>
      <c r="O178" s="28" t="s">
        <v>182</v>
      </c>
      <c r="P178" s="29"/>
      <c r="Q178" s="37">
        <f>IF(N178="","",IF(N178&gt;P178,"○",IF(N178&gt;=P178,"△","●")))</f>
      </c>
      <c r="R178" s="27"/>
      <c r="S178" s="28" t="s">
        <v>182</v>
      </c>
      <c r="T178" s="29"/>
      <c r="U178" s="37">
        <f>IF(R178="","",IF(R178&gt;T178,"○",IF(R178&gt;=T178,"△","●")))</f>
      </c>
      <c r="V178" s="27"/>
      <c r="W178" s="28" t="s">
        <v>182</v>
      </c>
      <c r="X178" s="29"/>
      <c r="Y178" s="37">
        <f>IF(V178="","",IF(V178&gt;X178,"○",IF(V178&gt;=X178,"△","●")))</f>
      </c>
      <c r="Z178" s="27"/>
      <c r="AA178" s="28" t="s">
        <v>182</v>
      </c>
      <c r="AB178" s="29"/>
      <c r="AC178" s="37">
        <f>IF(Z178="","",IF(Z178&gt;AB178,"○",IF(Z178&gt;=AB178,"△","●")))</f>
      </c>
      <c r="AD178" s="27"/>
      <c r="AE178" s="28" t="s">
        <v>182</v>
      </c>
      <c r="AF178" s="29"/>
      <c r="AG178" s="37">
        <f>IF(AD178="","",IF(AD178&gt;AF178,"○",IF(AD178&gt;=AF178,"△","●")))</f>
      </c>
      <c r="AH178" s="27"/>
      <c r="AI178" s="28" t="s">
        <v>182</v>
      </c>
      <c r="AJ178" s="29"/>
      <c r="AK178" s="37">
        <f>IF(AH178="","",IF(AH178&gt;AJ178,"○",IF(AH178&gt;=AJ178,"△","●")))</f>
      </c>
      <c r="AL178" s="82"/>
      <c r="AM178" s="83"/>
      <c r="AN178" s="83"/>
      <c r="AO178" s="83"/>
      <c r="AP178" s="102"/>
      <c r="AQ178" s="103"/>
      <c r="AR178" s="104"/>
      <c r="AS178" s="83"/>
      <c r="AT178" s="105"/>
    </row>
    <row r="179" spans="1:46" ht="13.5">
      <c r="A179" s="3" t="str">
        <f>'リーグ組合せ'!D35</f>
        <v>武芸川</v>
      </c>
      <c r="B179" s="30">
        <f ca="1">IF(OFFSET($H$8,COLUMN(F175)-COLUMN($H$8),ROW(F175)-ROW($H$8))="","",OFFSET($H$8,COLUMN(F175)-COLUMN($H$8),ROW(F175)-ROW($H$8)))</f>
      </c>
      <c r="C179" s="31"/>
      <c r="D179" s="31"/>
      <c r="E179" s="32"/>
      <c r="F179" s="6"/>
      <c r="G179" s="7"/>
      <c r="H179" s="7"/>
      <c r="I179" s="54"/>
      <c r="J179" s="9"/>
      <c r="K179" s="10"/>
      <c r="L179" s="10"/>
      <c r="M179" s="32"/>
      <c r="N179" s="9"/>
      <c r="O179" s="10"/>
      <c r="P179" s="10"/>
      <c r="Q179" s="32"/>
      <c r="R179" s="9"/>
      <c r="S179" s="10"/>
      <c r="T179" s="10"/>
      <c r="U179" s="32"/>
      <c r="V179" s="9"/>
      <c r="W179" s="10"/>
      <c r="X179" s="10"/>
      <c r="Y179" s="32"/>
      <c r="Z179" s="9"/>
      <c r="AA179" s="10"/>
      <c r="AB179" s="10"/>
      <c r="AC179" s="32"/>
      <c r="AD179" s="9"/>
      <c r="AE179" s="10"/>
      <c r="AF179" s="10"/>
      <c r="AG179" s="32"/>
      <c r="AH179" s="9"/>
      <c r="AI179" s="10"/>
      <c r="AJ179" s="10"/>
      <c r="AK179" s="32"/>
      <c r="AL179" s="82">
        <f>SUM(AM179:AO180)</f>
        <v>0</v>
      </c>
      <c r="AM179" s="83"/>
      <c r="AN179" s="83"/>
      <c r="AO179" s="83"/>
      <c r="AP179" s="102" t="e">
        <f>AH180+AH182+AD180+AD182+Z180+Z182+V182+V180+R182+R180+N182+N180+J182+J180+F182+F180+B182+B180</f>
        <v>#VALUE!</v>
      </c>
      <c r="AQ179" s="103" t="e">
        <f>AJ182+AJ180+AF182+AF180+AB182+AB180+X182+X180+T182+T180+P182+P180+L182+L180+H182+H180+D182+D180</f>
        <v>#VALUE!</v>
      </c>
      <c r="AR179" s="104" t="e">
        <f>AP179-AQ179</f>
        <v>#VALUE!</v>
      </c>
      <c r="AS179" s="83">
        <f>SUM(AM181:AO182)</f>
        <v>0</v>
      </c>
      <c r="AT179" s="105"/>
    </row>
    <row r="180" spans="1:46" ht="13.5">
      <c r="A180" s="5"/>
      <c r="B180" s="33">
        <f ca="1">IF(OFFSET($J$9,COLUMN($J$9)-COLUMN($J$9),ROW(H176)-ROW($J$9))="","",OFFSET($J$9,COLUMN($J$9)-COLUMN($J$9),ROW(H176)-ROW($J$9)))</f>
      </c>
      <c r="C180" s="16" t="s">
        <v>182</v>
      </c>
      <c r="D180" s="34">
        <f ca="1">IF(OFFSET($H$9,COLUMN(F176)-COLUMN($H$9),ROW(F176)-ROW($H$9))="","",OFFSET($H$9,COLUMN(F176)-COLUMN($H$9),ROW(F176)-ROW($H$9)))</f>
      </c>
      <c r="E180" s="35">
        <f>IF(B180="","",IF(B180&gt;D180,"○",IF(B180&gt;=D180,"△","●")))</f>
      </c>
      <c r="F180" s="11"/>
      <c r="G180" s="12"/>
      <c r="H180" s="13"/>
      <c r="I180" s="14">
        <f>IF(F180="","",IF(F180&gt;H180,"○",IF(F180&gt;=H180,"△","●")))</f>
      </c>
      <c r="J180" s="15">
        <v>2</v>
      </c>
      <c r="K180" s="16" t="s">
        <v>182</v>
      </c>
      <c r="L180" s="17">
        <v>0</v>
      </c>
      <c r="M180" s="44" t="str">
        <f>IF(J180="","",IF(J180&gt;L180,"○",IF(J180&gt;=L180,"△","●")))</f>
        <v>○</v>
      </c>
      <c r="N180" s="15"/>
      <c r="O180" s="16" t="s">
        <v>182</v>
      </c>
      <c r="P180" s="17"/>
      <c r="Q180" s="44">
        <f>IF(N180="","",IF(N180&gt;P180,"○",IF(N180&gt;=P180,"△","●")))</f>
      </c>
      <c r="R180" s="15"/>
      <c r="S180" s="16" t="s">
        <v>182</v>
      </c>
      <c r="T180" s="17"/>
      <c r="U180" s="44">
        <f>IF(R180="","",IF(R180&gt;T180,"○",IF(R180&gt;=T180,"△","●")))</f>
      </c>
      <c r="V180" s="15"/>
      <c r="W180" s="16" t="s">
        <v>182</v>
      </c>
      <c r="X180" s="17"/>
      <c r="Y180" s="44">
        <f>IF(V180="","",IF(V180&gt;X180,"○",IF(V180&gt;=X180,"△","●")))</f>
      </c>
      <c r="Z180" s="15"/>
      <c r="AA180" s="16" t="s">
        <v>182</v>
      </c>
      <c r="AB180" s="17"/>
      <c r="AC180" s="44">
        <f>IF(Z180="","",IF(Z180&gt;AB180,"○",IF(Z180&gt;=AB180,"△","●")))</f>
      </c>
      <c r="AD180" s="15"/>
      <c r="AE180" s="16" t="s">
        <v>182</v>
      </c>
      <c r="AF180" s="17"/>
      <c r="AG180" s="44">
        <f>IF(AD180="","",IF(AD180&gt;AF180,"○",IF(AD180&gt;=AF180,"△","●")))</f>
      </c>
      <c r="AH180" s="15"/>
      <c r="AI180" s="16" t="s">
        <v>182</v>
      </c>
      <c r="AJ180" s="17"/>
      <c r="AK180" s="44">
        <f>IF(AH180="","",IF(AH180&gt;AJ180,"○",IF(AH180&gt;=AJ180,"△","●")))</f>
      </c>
      <c r="AL180" s="82"/>
      <c r="AM180" s="83"/>
      <c r="AN180" s="83"/>
      <c r="AO180" s="83"/>
      <c r="AP180" s="102"/>
      <c r="AQ180" s="103"/>
      <c r="AR180" s="104"/>
      <c r="AS180" s="83"/>
      <c r="AT180" s="105"/>
    </row>
    <row r="181" spans="1:46" ht="13.5">
      <c r="A181" s="5"/>
      <c r="B181" s="21">
        <f ca="1">IF(OFFSET($H$10,COLUMN(F177)-COLUMN($H$10),ROW(F177)-ROW($H$10))="","",OFFSET($H$10,COLUMN(F177)-COLUMN($H$10),ROW(F177)-ROW($H$10)))</f>
      </c>
      <c r="C181" s="22"/>
      <c r="D181" s="22"/>
      <c r="E181" s="36"/>
      <c r="F181" s="18"/>
      <c r="G181" s="19"/>
      <c r="H181" s="19"/>
      <c r="I181" s="20"/>
      <c r="J181" s="21"/>
      <c r="K181" s="22"/>
      <c r="L181" s="22"/>
      <c r="M181" s="36"/>
      <c r="N181" s="21"/>
      <c r="O181" s="22"/>
      <c r="P181" s="22"/>
      <c r="Q181" s="36"/>
      <c r="R181" s="21"/>
      <c r="S181" s="22"/>
      <c r="T181" s="22"/>
      <c r="U181" s="36"/>
      <c r="V181" s="21"/>
      <c r="W181" s="22"/>
      <c r="X181" s="22"/>
      <c r="Y181" s="36"/>
      <c r="Z181" s="21"/>
      <c r="AA181" s="22"/>
      <c r="AB181" s="22"/>
      <c r="AC181" s="36"/>
      <c r="AD181" s="21"/>
      <c r="AE181" s="22"/>
      <c r="AF181" s="22"/>
      <c r="AG181" s="36"/>
      <c r="AH181" s="21"/>
      <c r="AI181" s="22"/>
      <c r="AJ181" s="22"/>
      <c r="AK181" s="36"/>
      <c r="AL181" s="82"/>
      <c r="AM181" s="83"/>
      <c r="AN181" s="83"/>
      <c r="AO181" s="83"/>
      <c r="AP181" s="102"/>
      <c r="AQ181" s="103"/>
      <c r="AR181" s="104"/>
      <c r="AS181" s="83"/>
      <c r="AT181" s="105"/>
    </row>
    <row r="182" spans="1:46" ht="13.5">
      <c r="A182" s="4"/>
      <c r="B182" s="33">
        <f ca="1">IF(OFFSET($J$11,COLUMN($J$11)-COLUMN($J$11),ROW(H178)-ROW($J$11))="","",OFFSET($J$11,COLUMN($J$11)-COLUMN($J$11),ROW(H178)-ROW($J$11)))</f>
      </c>
      <c r="C182" s="16" t="s">
        <v>182</v>
      </c>
      <c r="D182" s="34">
        <f ca="1">IF(OFFSET($H$11,COLUMN(F178)-COLUMN($H$11),ROW(F178)-ROW($H$11))="","",OFFSET($H$11,COLUMN(F178)-COLUMN($H$11),ROW(F178)-ROW($H$11)))</f>
      </c>
      <c r="E182" s="37">
        <f>IF(B182="","",IF(B182&gt;D182,"○",IF(B182&gt;=D182,"△","●")))</f>
      </c>
      <c r="F182" s="23"/>
      <c r="G182" s="24"/>
      <c r="H182" s="25"/>
      <c r="I182" s="26">
        <f>IF(F182="","",IF(F182&gt;H182,"○",IF(F182&gt;=H182,"△","●")))</f>
      </c>
      <c r="J182" s="27"/>
      <c r="K182" s="28" t="s">
        <v>182</v>
      </c>
      <c r="L182" s="29"/>
      <c r="M182" s="37">
        <f>IF(J182="","",IF(J182&gt;L182,"○",IF(J182&gt;=L182,"△","●")))</f>
      </c>
      <c r="N182" s="27"/>
      <c r="O182" s="28" t="s">
        <v>182</v>
      </c>
      <c r="P182" s="29"/>
      <c r="Q182" s="37">
        <f>IF(N182="","",IF(N182&gt;P182,"○",IF(N182&gt;=P182,"△","●")))</f>
      </c>
      <c r="R182" s="27"/>
      <c r="S182" s="28" t="s">
        <v>182</v>
      </c>
      <c r="T182" s="29"/>
      <c r="U182" s="37">
        <f>IF(R182="","",IF(R182&gt;T182,"○",IF(R182&gt;=T182,"△","●")))</f>
      </c>
      <c r="V182" s="27"/>
      <c r="W182" s="28" t="s">
        <v>182</v>
      </c>
      <c r="X182" s="29"/>
      <c r="Y182" s="37">
        <f>IF(V182="","",IF(V182&gt;X182,"○",IF(V182&gt;=X182,"△","●")))</f>
      </c>
      <c r="Z182" s="27"/>
      <c r="AA182" s="28" t="s">
        <v>182</v>
      </c>
      <c r="AB182" s="29"/>
      <c r="AC182" s="37">
        <f>IF(Z182="","",IF(Z182&gt;AB182,"○",IF(Z182&gt;=AB182,"△","●")))</f>
      </c>
      <c r="AD182" s="27"/>
      <c r="AE182" s="28" t="s">
        <v>182</v>
      </c>
      <c r="AF182" s="29"/>
      <c r="AG182" s="37">
        <f>IF(AD182="","",IF(AD182&gt;AF182,"○",IF(AD182&gt;=AF182,"△","●")))</f>
      </c>
      <c r="AH182" s="27"/>
      <c r="AI182" s="28" t="s">
        <v>182</v>
      </c>
      <c r="AJ182" s="29"/>
      <c r="AK182" s="37">
        <f>IF(AH182="","",IF(AH182&gt;AJ182,"○",IF(AH182&gt;=AJ182,"△","●")))</f>
      </c>
      <c r="AL182" s="82"/>
      <c r="AM182" s="83"/>
      <c r="AN182" s="83"/>
      <c r="AO182" s="83"/>
      <c r="AP182" s="102"/>
      <c r="AQ182" s="103"/>
      <c r="AR182" s="104"/>
      <c r="AS182" s="83"/>
      <c r="AT182" s="105"/>
    </row>
    <row r="183" spans="1:46" ht="13.5">
      <c r="A183" s="38" t="str">
        <f>'リーグ組合せ'!D36</f>
        <v>山手</v>
      </c>
      <c r="B183" s="30">
        <f ca="1">IF(OFFSET($H$8,COLUMN(F179)-COLUMN($H$8),ROW(F179)-ROW($H$8))="","",OFFSET($H$8,COLUMN(F179)-COLUMN($H$8),ROW(F179)-ROW($H$8)))</f>
      </c>
      <c r="C183" s="31"/>
      <c r="D183" s="31"/>
      <c r="E183" s="32"/>
      <c r="F183" s="39">
        <f ca="1">IF(OFFSET($L$12,COLUMN(J179)-COLUMN($L$12),ROW(J179)-ROW($L$12))="","",OFFSET($L$12,COLUMN(J179)-COLUMN($L$12),ROW(J179)-ROW($L$12)))</f>
      </c>
      <c r="G183" s="40"/>
      <c r="H183" s="40"/>
      <c r="I183" s="47"/>
      <c r="J183" s="55"/>
      <c r="K183" s="56"/>
      <c r="L183" s="56"/>
      <c r="M183" s="54"/>
      <c r="N183" s="57"/>
      <c r="O183" s="58"/>
      <c r="P183" s="58"/>
      <c r="Q183" s="32"/>
      <c r="R183" s="57"/>
      <c r="S183" s="58"/>
      <c r="T183" s="58"/>
      <c r="U183" s="32"/>
      <c r="V183" s="57"/>
      <c r="W183" s="58"/>
      <c r="X183" s="58"/>
      <c r="Y183" s="32"/>
      <c r="Z183" s="57"/>
      <c r="AA183" s="58"/>
      <c r="AB183" s="58"/>
      <c r="AC183" s="32"/>
      <c r="AD183" s="57"/>
      <c r="AE183" s="58"/>
      <c r="AF183" s="58"/>
      <c r="AG183" s="32"/>
      <c r="AH183" s="57"/>
      <c r="AI183" s="58"/>
      <c r="AJ183" s="58"/>
      <c r="AK183" s="32"/>
      <c r="AL183" s="82">
        <f>SUM(AM183:AO184)</f>
        <v>0</v>
      </c>
      <c r="AM183" s="83"/>
      <c r="AN183" s="83"/>
      <c r="AO183" s="83"/>
      <c r="AP183" s="102" t="e">
        <f>AH184+AH186+AD184+AD186+Z184+Z186+V186+V184+R186+R184+N186+N184+J186+J184+F186+F184+B186+B184</f>
        <v>#VALUE!</v>
      </c>
      <c r="AQ183" s="103" t="e">
        <f>AJ186+AJ184+AF186+AF184+AB186+AB184+X186+X184+T186+T184+P186+P184+L186+L184+H186+H184+D186+D184</f>
        <v>#VALUE!</v>
      </c>
      <c r="AR183" s="104" t="e">
        <f>AP183-AQ183</f>
        <v>#VALUE!</v>
      </c>
      <c r="AS183" s="83">
        <f>SUM(AM185:AO186)</f>
        <v>0</v>
      </c>
      <c r="AT183" s="106"/>
    </row>
    <row r="184" spans="1:46" ht="13.5">
      <c r="A184" s="38"/>
      <c r="B184" s="33">
        <f ca="1">IF(OFFSET($J$9,COLUMN($J$9)-COLUMN($J$9),ROW(H180)-ROW($J$9))="","",OFFSET($J$9,COLUMN($J$9)-COLUMN($J$9),ROW(H180)-ROW($J$9)))</f>
      </c>
      <c r="C184" s="16" t="s">
        <v>182</v>
      </c>
      <c r="D184" s="34">
        <f ca="1">IF(OFFSET($H$9,COLUMN(F180)-COLUMN($H$9),ROW(F180)-ROW($H$9))="","",OFFSET($H$9,COLUMN(F180)-COLUMN($H$9),ROW(F180)-ROW($H$9)))</f>
      </c>
      <c r="E184" s="35">
        <f>IF(B184="","",IF(B184&gt;D184,"○",IF(B184&gt;=D184,"△","●")))</f>
      </c>
      <c r="F184" s="33">
        <f ca="1">IF(OFFSET($N$13,COLUMN($N$13)-COLUMN($N$13),ROW(L180)-ROW($N$13))="","",OFFSET($N$13,COLUMN($N$13)-COLUMN($N$13),ROW(L180)-ROW($N$13)))</f>
      </c>
      <c r="G184" s="16" t="s">
        <v>182</v>
      </c>
      <c r="H184" s="34">
        <f ca="1">IF(OFFSET($L$13,COLUMN(J180)-COLUMN($L$13),ROW(J180)-ROW($L$13))="","",OFFSET($L$13,COLUMN(J180)-COLUMN($L$13),ROW(J180)-ROW($L$13)))</f>
      </c>
      <c r="I184" s="44">
        <f>IF(F184="","",IF(F184&gt;H184,"○",IF(F184&gt;=H184,"△","●")))</f>
      </c>
      <c r="J184" s="11"/>
      <c r="K184" s="12"/>
      <c r="L184" s="13"/>
      <c r="M184" s="14">
        <f>IF(J184="","",IF(J184&gt;L184,"○",IF(J184&gt;=L184,"△","●")))</f>
      </c>
      <c r="N184" s="15"/>
      <c r="O184" s="16" t="s">
        <v>182</v>
      </c>
      <c r="P184" s="17"/>
      <c r="Q184" s="44">
        <f>IF(N184="","",IF(N184&gt;P184,"○",IF(N184&gt;=P184,"△","●")))</f>
      </c>
      <c r="R184" s="15"/>
      <c r="S184" s="16" t="s">
        <v>182</v>
      </c>
      <c r="T184" s="17"/>
      <c r="U184" s="44">
        <f>IF(R184="","",IF(R184&gt;T184,"○",IF(R184&gt;=T184,"△","●")))</f>
      </c>
      <c r="V184" s="15"/>
      <c r="W184" s="16" t="s">
        <v>182</v>
      </c>
      <c r="X184" s="17"/>
      <c r="Y184" s="44">
        <f>IF(V184="","",IF(V184&gt;X184,"○",IF(V184&gt;=X184,"△","●")))</f>
      </c>
      <c r="Z184" s="15"/>
      <c r="AA184" s="16" t="s">
        <v>182</v>
      </c>
      <c r="AB184" s="17"/>
      <c r="AC184" s="44">
        <f>IF(Z184="","",IF(Z184&gt;AB184,"○",IF(Z184&gt;=AB184,"△","●")))</f>
      </c>
      <c r="AD184" s="15"/>
      <c r="AE184" s="16" t="s">
        <v>182</v>
      </c>
      <c r="AF184" s="17"/>
      <c r="AG184" s="44">
        <f>IF(AD184="","",IF(AD184&gt;AF184,"○",IF(AD184&gt;=AF184,"△","●")))</f>
      </c>
      <c r="AH184" s="15"/>
      <c r="AI184" s="16" t="s">
        <v>182</v>
      </c>
      <c r="AJ184" s="17"/>
      <c r="AK184" s="44">
        <f>IF(AH184="","",IF(AH184&gt;AJ184,"○",IF(AH184&gt;=AJ184,"△","●")))</f>
      </c>
      <c r="AL184" s="82"/>
      <c r="AM184" s="83"/>
      <c r="AN184" s="83"/>
      <c r="AO184" s="83"/>
      <c r="AP184" s="102"/>
      <c r="AQ184" s="103"/>
      <c r="AR184" s="104"/>
      <c r="AS184" s="83"/>
      <c r="AT184" s="107"/>
    </row>
    <row r="185" spans="1:46" ht="13.5">
      <c r="A185" s="38"/>
      <c r="B185" s="21">
        <f ca="1">IF(OFFSET($H$10,COLUMN(F181)-COLUMN($H$10),ROW(F181)-ROW($H$10))="","",OFFSET($H$10,COLUMN(F181)-COLUMN($H$10),ROW(F181)-ROW($H$10)))</f>
      </c>
      <c r="C185" s="22"/>
      <c r="D185" s="22"/>
      <c r="E185" s="36"/>
      <c r="F185" s="41">
        <f ca="1">IF(OFFSET($L$14,COLUMN(J181)-COLUMN($L$14),ROW(J181)-ROW($L$14))="","",OFFSET($L$14,COLUMN(J181)-COLUMN($L$14),ROW(J181)-ROW($L$14)))</f>
      </c>
      <c r="G185" s="42"/>
      <c r="H185" s="43"/>
      <c r="I185" s="36"/>
      <c r="J185" s="18"/>
      <c r="K185" s="19"/>
      <c r="L185" s="19"/>
      <c r="M185" s="20"/>
      <c r="N185" s="21"/>
      <c r="O185" s="22"/>
      <c r="P185" s="22"/>
      <c r="Q185" s="36"/>
      <c r="R185" s="21"/>
      <c r="S185" s="22"/>
      <c r="T185" s="22"/>
      <c r="U185" s="36"/>
      <c r="V185" s="21"/>
      <c r="W185" s="22"/>
      <c r="X185" s="22"/>
      <c r="Y185" s="36"/>
      <c r="Z185" s="21"/>
      <c r="AA185" s="22"/>
      <c r="AB185" s="22"/>
      <c r="AC185" s="36"/>
      <c r="AD185" s="21"/>
      <c r="AE185" s="22"/>
      <c r="AF185" s="22"/>
      <c r="AG185" s="36"/>
      <c r="AH185" s="21"/>
      <c r="AI185" s="22"/>
      <c r="AJ185" s="22"/>
      <c r="AK185" s="36"/>
      <c r="AL185" s="82"/>
      <c r="AM185" s="83"/>
      <c r="AN185" s="83"/>
      <c r="AO185" s="83"/>
      <c r="AP185" s="102"/>
      <c r="AQ185" s="103"/>
      <c r="AR185" s="104"/>
      <c r="AS185" s="83"/>
      <c r="AT185" s="107"/>
    </row>
    <row r="186" spans="1:46" ht="13.5">
      <c r="A186" s="38"/>
      <c r="B186" s="33">
        <f ca="1">IF(OFFSET($J$11,COLUMN($J$11)-COLUMN($J$11),ROW(H182)-ROW($J$11))="","",OFFSET($J$11,COLUMN($J$11)-COLUMN($J$11),ROW(H182)-ROW($J$11)))</f>
      </c>
      <c r="C186" s="16" t="s">
        <v>182</v>
      </c>
      <c r="D186" s="34">
        <f ca="1">IF(OFFSET($H$11,COLUMN(F182)-COLUMN($H$11),ROW(F182)-ROW($H$11))="","",OFFSET($H$11,COLUMN(F182)-COLUMN($H$11),ROW(F182)-ROW($H$11)))</f>
      </c>
      <c r="E186" s="44">
        <f>IF(B186="","",IF(B186&gt;D186,"○",IF(B186&gt;=D186,"△","●")))</f>
      </c>
      <c r="F186" s="45">
        <f ca="1">IF(OFFSET($N$15,COLUMN($N$15)-COLUMN($N$15),ROW(L182)-ROW($N$15))="","",OFFSET($N$15,COLUMN($N$15)-COLUMN($N$15),ROW(L182)-ROW($N$15)))</f>
      </c>
      <c r="G186" s="28" t="s">
        <v>182</v>
      </c>
      <c r="H186" s="46">
        <f ca="1">IF(OFFSET($L$15,COLUMN(J182)-COLUMN($L$15),ROW(J182)-ROW($L$15))="","",OFFSET($L$15,COLUMN(J182)-COLUMN($L$15),ROW(J182)-ROW($L$15)))</f>
      </c>
      <c r="I186" s="37">
        <f>IF(F186="","",IF(F186&gt;H186,"○",IF(F186&gt;=H186,"△","●")))</f>
      </c>
      <c r="J186" s="23"/>
      <c r="K186" s="24"/>
      <c r="L186" s="25"/>
      <c r="M186" s="26">
        <f>IF(J186="","",IF(J186&gt;L186,"○",IF(J186&gt;=L186,"△","●")))</f>
      </c>
      <c r="N186" s="27"/>
      <c r="O186" s="28" t="s">
        <v>182</v>
      </c>
      <c r="P186" s="29"/>
      <c r="Q186" s="37">
        <f>IF(N186="","",IF(N186&gt;P186,"○",IF(N186&gt;=P186,"△","●")))</f>
      </c>
      <c r="R186" s="27"/>
      <c r="S186" s="28" t="s">
        <v>182</v>
      </c>
      <c r="T186" s="29"/>
      <c r="U186" s="37">
        <f>IF(R186="","",IF(R186&gt;T186,"○",IF(R186&gt;=T186,"△","●")))</f>
      </c>
      <c r="V186" s="27"/>
      <c r="W186" s="28" t="s">
        <v>182</v>
      </c>
      <c r="X186" s="29"/>
      <c r="Y186" s="37">
        <f>IF(V186="","",IF(V186&gt;X186,"○",IF(V186&gt;=X186,"△","●")))</f>
      </c>
      <c r="Z186" s="27"/>
      <c r="AA186" s="28" t="s">
        <v>182</v>
      </c>
      <c r="AB186" s="29"/>
      <c r="AC186" s="37">
        <f>IF(Z186="","",IF(Z186&gt;AB186,"○",IF(Z186&gt;=AB186,"△","●")))</f>
      </c>
      <c r="AD186" s="27"/>
      <c r="AE186" s="28" t="s">
        <v>182</v>
      </c>
      <c r="AF186" s="29"/>
      <c r="AG186" s="37">
        <f>IF(AD186="","",IF(AD186&gt;AF186,"○",IF(AD186&gt;=AF186,"△","●")))</f>
      </c>
      <c r="AH186" s="27"/>
      <c r="AI186" s="28" t="s">
        <v>182</v>
      </c>
      <c r="AJ186" s="29"/>
      <c r="AK186" s="37">
        <f>IF(AH186="","",IF(AH186&gt;AJ186,"○",IF(AH186&gt;=AJ186,"△","●")))</f>
      </c>
      <c r="AL186" s="82"/>
      <c r="AM186" s="83"/>
      <c r="AN186" s="83"/>
      <c r="AO186" s="83"/>
      <c r="AP186" s="102"/>
      <c r="AQ186" s="103"/>
      <c r="AR186" s="104"/>
      <c r="AS186" s="83"/>
      <c r="AT186" s="108"/>
    </row>
    <row r="187" spans="1:46" ht="13.5">
      <c r="A187" s="38" t="str">
        <f>'リーグ組合せ'!D37</f>
        <v>西可児</v>
      </c>
      <c r="B187" s="30">
        <f ca="1">IF(OFFSET($H$8,COLUMN(F183)-COLUMN($H$8),ROW(F183)-ROW($H$8))="","",OFFSET($H$8,COLUMN(F183)-COLUMN($H$8),ROW(F183)-ROW($H$8)))</f>
      </c>
      <c r="C187" s="31"/>
      <c r="D187" s="31"/>
      <c r="E187" s="47"/>
      <c r="F187" s="39">
        <f ca="1">IF(OFFSET($L$12,COLUMN(J183)-COLUMN($L$12),ROW(J183)-ROW($L$12))="","",OFFSET($L$12,COLUMN(J183)-COLUMN($L$12),ROW(J183)-ROW($L$12)))</f>
      </c>
      <c r="G187" s="40"/>
      <c r="H187" s="40"/>
      <c r="I187" s="47"/>
      <c r="J187" s="39">
        <f ca="1">IF(OFFSET($P$16,COLUMN(N183)-COLUMN($P$16),ROW(N183)-ROW($P$16))="","",OFFSET($P$16,COLUMN(N183)-COLUMN($P$16),ROW(N183)-ROW($P$16)))</f>
      </c>
      <c r="K187" s="40"/>
      <c r="L187" s="40"/>
      <c r="M187" s="47"/>
      <c r="N187" s="55"/>
      <c r="O187" s="56"/>
      <c r="P187" s="56"/>
      <c r="Q187" s="54"/>
      <c r="R187" s="57"/>
      <c r="S187" s="58"/>
      <c r="T187" s="58"/>
      <c r="U187" s="32"/>
      <c r="V187" s="57"/>
      <c r="W187" s="58"/>
      <c r="X187" s="58"/>
      <c r="Y187" s="32"/>
      <c r="Z187" s="57"/>
      <c r="AA187" s="58"/>
      <c r="AB187" s="58"/>
      <c r="AC187" s="32"/>
      <c r="AD187" s="57"/>
      <c r="AE187" s="58"/>
      <c r="AF187" s="58"/>
      <c r="AG187" s="32"/>
      <c r="AH187" s="57"/>
      <c r="AI187" s="58"/>
      <c r="AJ187" s="58"/>
      <c r="AK187" s="32"/>
      <c r="AL187" s="82">
        <f>SUM(AM187:AO188)</f>
        <v>0</v>
      </c>
      <c r="AM187" s="83"/>
      <c r="AN187" s="83"/>
      <c r="AO187" s="83"/>
      <c r="AP187" s="102" t="e">
        <f>AH188+AH190+AD188+AD190+Z188+Z190+V190+V188+R190+R188+N190+N188+J190+J188+F190+F188+B190+B188</f>
        <v>#VALUE!</v>
      </c>
      <c r="AQ187" s="103" t="e">
        <f>AJ190+AJ188+AF190+AF188+AB190+AB188+X190+X188+T190+T188+P190+P188+L190+L188+H190+H188+D190+D188</f>
        <v>#VALUE!</v>
      </c>
      <c r="AR187" s="104" t="e">
        <f>AP187-AQ187</f>
        <v>#VALUE!</v>
      </c>
      <c r="AS187" s="83">
        <f>SUM(AM189:AO190)</f>
        <v>0</v>
      </c>
      <c r="AT187" s="105"/>
    </row>
    <row r="188" spans="1:46" ht="13.5">
      <c r="A188" s="38"/>
      <c r="B188" s="33">
        <f ca="1">IF(OFFSET($J$9,COLUMN($J$9)-COLUMN($J$9),ROW(H184)-ROW($J$9))="","",OFFSET($J$9,COLUMN($J$9)-COLUMN($J$9),ROW(H184)-ROW($J$9)))</f>
      </c>
      <c r="C188" s="16" t="s">
        <v>182</v>
      </c>
      <c r="D188" s="34">
        <f ca="1">IF(OFFSET($H$9,COLUMN(F184)-COLUMN($H$9),ROW(F184)-ROW($H$9))="","",OFFSET($H$9,COLUMN(F184)-COLUMN($H$9),ROW(F184)-ROW($H$9)))</f>
      </c>
      <c r="E188" s="44">
        <f>IF(B188="","",IF(B188&gt;D188,"○",IF(B188&gt;=D188,"△","●")))</f>
      </c>
      <c r="F188" s="33">
        <f ca="1">IF(OFFSET($N$13,COLUMN($N$13)-COLUMN($N$13),ROW(L184)-ROW($N$13))="","",OFFSET($N$13,COLUMN($N$13)-COLUMN($N$13),ROW(L184)-ROW($N$13)))</f>
      </c>
      <c r="G188" s="16" t="s">
        <v>182</v>
      </c>
      <c r="H188" s="34">
        <f ca="1">IF(OFFSET($L$13,COLUMN(J184)-COLUMN($L$13),ROW(J184)-ROW($L$13))="","",OFFSET($L$13,COLUMN(J184)-COLUMN($L$13),ROW(J184)-ROW($L$13)))</f>
      </c>
      <c r="I188" s="44">
        <f>IF(F188="","",IF(F188&gt;H188,"○",IF(F188&gt;=H188,"△","●")))</f>
      </c>
      <c r="J188" s="33">
        <f ca="1">IF(OFFSET($R$17,COLUMN(P184)-COLUMN($R$17),ROW(P184)-ROW($R$17))="","",OFFSET($R$17,COLUMN(P184)-COLUMN($R$17),ROW(P184)-ROW($R$17)))</f>
      </c>
      <c r="K188" s="16" t="s">
        <v>182</v>
      </c>
      <c r="L188" s="34">
        <f ca="1">IF(OFFSET($P$17,COLUMN(N184)-COLUMN($P$17),ROW(N184)-ROW($P$17))="","",OFFSET($P$17,COLUMN(N184)-COLUMN($P$17),ROW(N184)-ROW($P$17)))</f>
      </c>
      <c r="M188" s="44">
        <f>IF(J188="","",IF(J188&gt;L188,"○",IF(J188&gt;=L188,"△","●")))</f>
      </c>
      <c r="N188" s="11"/>
      <c r="O188" s="12"/>
      <c r="P188" s="13"/>
      <c r="Q188" s="14">
        <f>IF(N188="","",IF(N188&gt;P188,"○",IF(N188&gt;=P188,"△","●")))</f>
      </c>
      <c r="R188" s="15">
        <v>12</v>
      </c>
      <c r="S188" s="16" t="s">
        <v>182</v>
      </c>
      <c r="T188" s="17">
        <v>0</v>
      </c>
      <c r="U188" s="44" t="str">
        <f>IF(R188="","",IF(R188&gt;T188,"○",IF(R188&gt;=T188,"△","●")))</f>
        <v>○</v>
      </c>
      <c r="V188" s="15">
        <v>1</v>
      </c>
      <c r="W188" s="16" t="s">
        <v>182</v>
      </c>
      <c r="X188" s="17">
        <v>3</v>
      </c>
      <c r="Y188" s="44" t="str">
        <f>IF(V188="","",IF(V188&gt;X188,"○",IF(V188&gt;=X188,"△","●")))</f>
        <v>●</v>
      </c>
      <c r="Z188" s="15"/>
      <c r="AA188" s="16" t="s">
        <v>182</v>
      </c>
      <c r="AB188" s="17"/>
      <c r="AC188" s="44">
        <f>IF(Z188="","",IF(Z188&gt;AB188,"○",IF(Z188&gt;=AB188,"△","●")))</f>
      </c>
      <c r="AD188" s="15"/>
      <c r="AE188" s="16" t="s">
        <v>182</v>
      </c>
      <c r="AF188" s="17"/>
      <c r="AG188" s="44">
        <f>IF(AD188="","",IF(AD188&gt;AF188,"○",IF(AD188&gt;=AF188,"△","●")))</f>
      </c>
      <c r="AH188" s="15"/>
      <c r="AI188" s="16" t="s">
        <v>182</v>
      </c>
      <c r="AJ188" s="17"/>
      <c r="AK188" s="44">
        <f>IF(AH188="","",IF(AH188&gt;AJ188,"○",IF(AH188&gt;=AJ188,"△","●")))</f>
      </c>
      <c r="AL188" s="82"/>
      <c r="AM188" s="83"/>
      <c r="AN188" s="83"/>
      <c r="AO188" s="83"/>
      <c r="AP188" s="102"/>
      <c r="AQ188" s="103"/>
      <c r="AR188" s="104"/>
      <c r="AS188" s="83"/>
      <c r="AT188" s="105"/>
    </row>
    <row r="189" spans="1:46" ht="13.5">
      <c r="A189" s="38"/>
      <c r="B189" s="21">
        <f ca="1">IF(OFFSET($H$10,COLUMN(F185)-COLUMN($H$10),ROW(F185)-ROW($H$10))="","",OFFSET($H$10,COLUMN(F185)-COLUMN($H$10),ROW(F185)-ROW($H$10)))</f>
      </c>
      <c r="C189" s="22"/>
      <c r="D189" s="22"/>
      <c r="E189" s="36"/>
      <c r="F189" s="41">
        <f ca="1">IF(OFFSET($L$14,COLUMN(J185)-COLUMN($L$14),ROW(J185)-ROW($L$14))="","",OFFSET($L$14,COLUMN(J185)-COLUMN($L$14),ROW(J185)-ROW($L$14)))</f>
      </c>
      <c r="G189" s="42"/>
      <c r="H189" s="43"/>
      <c r="I189" s="36"/>
      <c r="J189" s="41">
        <f ca="1">IF(OFFSET($P$18,COLUMN(N185)-COLUMN($P$18),ROW(N185)-ROW($P$18))="","",OFFSET($P$18,COLUMN(N185)-COLUMN($P$18),ROW(N185)-ROW($P$18)))</f>
      </c>
      <c r="K189" s="42"/>
      <c r="L189" s="43"/>
      <c r="M189" s="36"/>
      <c r="N189" s="59"/>
      <c r="O189" s="60"/>
      <c r="P189" s="60"/>
      <c r="Q189" s="20"/>
      <c r="R189" s="21"/>
      <c r="S189" s="22"/>
      <c r="T189" s="22"/>
      <c r="U189" s="36"/>
      <c r="V189" s="21"/>
      <c r="W189" s="22"/>
      <c r="X189" s="22"/>
      <c r="Y189" s="36"/>
      <c r="Z189" s="21"/>
      <c r="AA189" s="22"/>
      <c r="AB189" s="22"/>
      <c r="AC189" s="36"/>
      <c r="AD189" s="21"/>
      <c r="AE189" s="22"/>
      <c r="AF189" s="22"/>
      <c r="AG189" s="36"/>
      <c r="AH189" s="21"/>
      <c r="AI189" s="22"/>
      <c r="AJ189" s="22"/>
      <c r="AK189" s="36"/>
      <c r="AL189" s="82"/>
      <c r="AM189" s="83"/>
      <c r="AN189" s="83"/>
      <c r="AO189" s="83"/>
      <c r="AP189" s="102"/>
      <c r="AQ189" s="103"/>
      <c r="AR189" s="104"/>
      <c r="AS189" s="83"/>
      <c r="AT189" s="105"/>
    </row>
    <row r="190" spans="1:46" ht="13.5">
      <c r="A190" s="38"/>
      <c r="B190" s="33">
        <f ca="1">IF(OFFSET($J$11,COLUMN($J$11)-COLUMN($J$11),ROW(H186)-ROW($J$11))="","",OFFSET($J$11,COLUMN($J$11)-COLUMN($J$11),ROW(H186)-ROW($J$11)))</f>
      </c>
      <c r="C190" s="16" t="s">
        <v>182</v>
      </c>
      <c r="D190" s="34">
        <f ca="1">IF(OFFSET($H$11,COLUMN(F186)-COLUMN($H$11),ROW(F186)-ROW($H$11))="","",OFFSET($H$11,COLUMN(F186)-COLUMN($H$11),ROW(F186)-ROW($H$11)))</f>
      </c>
      <c r="E190" s="37">
        <f>IF(B190="","",IF(B190&gt;D190,"○",IF(B190&gt;=D190,"△","●")))</f>
      </c>
      <c r="F190" s="45">
        <f ca="1">IF(OFFSET($N$15,COLUMN($N$15)-COLUMN($N$15),ROW(L186)-ROW($N$15))="","",OFFSET($N$15,COLUMN($N$15)-COLUMN($N$15),ROW(L186)-ROW($N$15)))</f>
      </c>
      <c r="G190" s="28" t="s">
        <v>182</v>
      </c>
      <c r="H190" s="46">
        <f ca="1">IF(OFFSET($L$15,COLUMN(J186)-COLUMN($L$15),ROW(J186)-ROW($L$15))="","",OFFSET($L$15,COLUMN(J186)-COLUMN($L$15),ROW(J186)-ROW($L$15)))</f>
      </c>
      <c r="I190" s="37">
        <f>IF(F190="","",IF(F190&gt;H190,"○",IF(F190&gt;=H190,"△","●")))</f>
      </c>
      <c r="J190" s="45">
        <f ca="1">IF(OFFSET($R$19,COLUMN(P186)-COLUMN($R$19),ROW(P186)-ROW($R$19))="","",OFFSET($R$19,COLUMN(P186)-COLUMN($R$19),ROW(P186)-ROW($R$19)))</f>
      </c>
      <c r="K190" s="28" t="s">
        <v>182</v>
      </c>
      <c r="L190" s="46">
        <f ca="1">IF(OFFSET($P$19,COLUMN(N186)-COLUMN($P$19),ROW(N186)-ROW($P$19))="","",OFFSET($P$19,COLUMN(N186)-COLUMN($P$19),ROW(N186)-ROW($P$19)))</f>
      </c>
      <c r="M190" s="37">
        <f>IF(J190="","",IF(J190&gt;L190,"○",IF(J190&gt;=L190,"△","●")))</f>
      </c>
      <c r="N190" s="61"/>
      <c r="O190" s="12"/>
      <c r="P190" s="62"/>
      <c r="Q190" s="26">
        <f>IF(N190="","",IF(N190&gt;P190,"○",IF(N190&gt;=P190,"△","●")))</f>
      </c>
      <c r="R190" s="65"/>
      <c r="S190" s="16" t="s">
        <v>182</v>
      </c>
      <c r="T190" s="35"/>
      <c r="U190" s="37">
        <f>IF(R190="","",IF(R190&gt;T190,"○",IF(R190&gt;=T190,"△","●")))</f>
      </c>
      <c r="V190" s="65"/>
      <c r="W190" s="16" t="s">
        <v>182</v>
      </c>
      <c r="X190" s="35"/>
      <c r="Y190" s="37">
        <f>IF(V190="","",IF(V190&gt;X190,"○",IF(V190&gt;=X190,"△","●")))</f>
      </c>
      <c r="Z190" s="27"/>
      <c r="AA190" s="28" t="s">
        <v>182</v>
      </c>
      <c r="AB190" s="29"/>
      <c r="AC190" s="37">
        <f>IF(Z190="","",IF(Z190&gt;AB190,"○",IF(Z190&gt;=AB190,"△","●")))</f>
      </c>
      <c r="AD190" s="27"/>
      <c r="AE190" s="28" t="s">
        <v>182</v>
      </c>
      <c r="AF190" s="29"/>
      <c r="AG190" s="37">
        <f>IF(AD190="","",IF(AD190&gt;AF190,"○",IF(AD190&gt;=AF190,"△","●")))</f>
      </c>
      <c r="AH190" s="27"/>
      <c r="AI190" s="28" t="s">
        <v>182</v>
      </c>
      <c r="AJ190" s="29"/>
      <c r="AK190" s="37">
        <f>IF(AH190="","",IF(AH190&gt;AJ190,"○",IF(AH190&gt;=AJ190,"△","●")))</f>
      </c>
      <c r="AL190" s="82"/>
      <c r="AM190" s="83"/>
      <c r="AN190" s="83"/>
      <c r="AO190" s="83"/>
      <c r="AP190" s="102"/>
      <c r="AQ190" s="103"/>
      <c r="AR190" s="104"/>
      <c r="AS190" s="83"/>
      <c r="AT190" s="105"/>
    </row>
    <row r="191" spans="1:46" ht="13.5">
      <c r="A191" s="38" t="str">
        <f>'リーグ組合せ'!D38</f>
        <v>下有知</v>
      </c>
      <c r="B191" s="30">
        <f ca="1">IF(OFFSET($H$8,COLUMN(F187)-COLUMN($H$8),ROW(F187)-ROW($H$8))="","",OFFSET($H$8,COLUMN(F187)-COLUMN($H$8),ROW(F187)-ROW($H$8)))</f>
      </c>
      <c r="C191" s="31"/>
      <c r="D191" s="31"/>
      <c r="E191" s="47"/>
      <c r="F191" s="39">
        <f ca="1">IF(OFFSET($L$12,COLUMN(J187)-COLUMN($L$12),ROW(J187)-ROW($L$12))="","",OFFSET($L$12,COLUMN(J187)-COLUMN($L$12),ROW(J187)-ROW($L$12)))</f>
      </c>
      <c r="G191" s="40"/>
      <c r="H191" s="40"/>
      <c r="I191" s="47"/>
      <c r="J191" s="39">
        <f ca="1">IF(OFFSET($P$16,COLUMN(N187)-COLUMN($P$16),ROW(N187)-ROW($P$16))="","",OFFSET($P$16,COLUMN(N187)-COLUMN($P$16),ROW(N187)-ROW($P$16)))</f>
      </c>
      <c r="K191" s="40"/>
      <c r="L191" s="40"/>
      <c r="M191" s="47"/>
      <c r="N191" s="30">
        <f ca="1">IF(OFFSET($T$20,COLUMN(R187)-COLUMN($T$20),ROW(R187)-ROW($T$20))="","",OFFSET($T$20,COLUMN(R187)-COLUMN($T$20),ROW(R187)-ROW($T$20)))</f>
      </c>
      <c r="O191" s="31"/>
      <c r="P191" s="31"/>
      <c r="Q191" s="47"/>
      <c r="R191" s="55"/>
      <c r="S191" s="56"/>
      <c r="T191" s="56"/>
      <c r="U191" s="54"/>
      <c r="V191" s="57"/>
      <c r="W191" s="58"/>
      <c r="X191" s="58"/>
      <c r="Y191" s="32"/>
      <c r="Z191" s="57"/>
      <c r="AA191" s="58"/>
      <c r="AB191" s="58"/>
      <c r="AC191" s="32"/>
      <c r="AD191" s="57"/>
      <c r="AE191" s="58"/>
      <c r="AF191" s="58"/>
      <c r="AG191" s="32"/>
      <c r="AH191" s="57"/>
      <c r="AI191" s="58"/>
      <c r="AJ191" s="58"/>
      <c r="AK191" s="32"/>
      <c r="AL191" s="82">
        <f>SUM(AM191:AO192)</f>
        <v>0</v>
      </c>
      <c r="AM191" s="83"/>
      <c r="AN191" s="83"/>
      <c r="AO191" s="83"/>
      <c r="AP191" s="102" t="e">
        <f>AH192+AH194+AD192+AD194+Z192+Z194+V194+V192+R194+R192+N194+N192+J194+J192+F194+F192+B194+B192</f>
        <v>#VALUE!</v>
      </c>
      <c r="AQ191" s="103" t="e">
        <f>AJ194+AJ192+AF194+AF192+AB194+AB192+X194+X192+T194+T192+P194+P192+L194+L192+H194+H192+D194+D192</f>
        <v>#VALUE!</v>
      </c>
      <c r="AR191" s="104" t="e">
        <f>AP191-AQ191</f>
        <v>#VALUE!</v>
      </c>
      <c r="AS191" s="83">
        <f>SUM(AM193:AO194)</f>
        <v>0</v>
      </c>
      <c r="AT191" s="105"/>
    </row>
    <row r="192" spans="1:46" ht="13.5">
      <c r="A192" s="38"/>
      <c r="B192" s="33">
        <f ca="1">IF(OFFSET($J$9,COLUMN($J$9)-COLUMN($J$9),ROW(H188)-ROW($J$9))="","",OFFSET($J$9,COLUMN($J$9)-COLUMN($J$9),ROW(H188)-ROW($J$9)))</f>
      </c>
      <c r="C192" s="16" t="s">
        <v>182</v>
      </c>
      <c r="D192" s="34">
        <f ca="1">IF(OFFSET($H$9,COLUMN(F188)-COLUMN($H$9),ROW(F188)-ROW($H$9))="","",OFFSET($H$9,COLUMN(F188)-COLUMN($H$9),ROW(F188)-ROW($H$9)))</f>
      </c>
      <c r="E192" s="44">
        <f>IF(B192="","",IF(B192&gt;D192,"○",IF(B192&gt;=D192,"△","●")))</f>
      </c>
      <c r="F192" s="33">
        <f ca="1">IF(OFFSET($N$13,COLUMN($N$13)-COLUMN($N$13),ROW(L188)-ROW($N$13))="","",OFFSET($N$13,COLUMN($N$13)-COLUMN($N$13),ROW(L188)-ROW($N$13)))</f>
      </c>
      <c r="G192" s="16" t="s">
        <v>182</v>
      </c>
      <c r="H192" s="34">
        <f ca="1">IF(OFFSET($L$13,COLUMN(J188)-COLUMN($L$13),ROW(J188)-ROW($L$13))="","",OFFSET($L$13,COLUMN(J188)-COLUMN($L$13),ROW(J188)-ROW($L$13)))</f>
      </c>
      <c r="I192" s="44">
        <f>IF(F192="","",IF(F192&gt;H192,"○",IF(F192&gt;=H192,"△","●")))</f>
      </c>
      <c r="J192" s="33">
        <f ca="1">IF(OFFSET($R$17,COLUMN(P188)-COLUMN($R$17),ROW(P188)-ROW($R$17))="","",OFFSET($R$17,COLUMN(P188)-COLUMN($R$17),ROW(P188)-ROW($R$17)))</f>
      </c>
      <c r="K192" s="16" t="s">
        <v>182</v>
      </c>
      <c r="L192" s="34">
        <f ca="1">IF(OFFSET($P$17,COLUMN(N188)-COLUMN($P$17),ROW(N188)-ROW($P$17))="","",OFFSET($P$17,COLUMN(N188)-COLUMN($P$17),ROW(N188)-ROW($P$17)))</f>
      </c>
      <c r="M192" s="44">
        <f>IF(J192="","",IF(J192&gt;L192,"○",IF(J192&gt;=L192,"△","●")))</f>
      </c>
      <c r="N192" s="33">
        <f ca="1">IF(OFFSET($V$21,COLUMN(T188)-COLUMN($V$21),ROW(T188)-ROW($V$21))="","",OFFSET($V$21,COLUMN(T188)-COLUMN($V$21),ROW(T188)-ROW($V$21)))</f>
      </c>
      <c r="O192" s="16" t="s">
        <v>182</v>
      </c>
      <c r="P192" s="34">
        <f ca="1">IF(OFFSET($T$21,COLUMN(R188)-COLUMN($T$21),ROW(R188)-ROW($T$21))="","",OFFSET($T$21,COLUMN(R188)-COLUMN($T$21),ROW(R188)-ROW($T$21)))</f>
      </c>
      <c r="Q192" s="44">
        <f>IF(N192="","",IF(N192&gt;P192,"○",IF(N192&gt;=P192,"△","●")))</f>
      </c>
      <c r="R192" s="66"/>
      <c r="S192" s="67"/>
      <c r="T192" s="68"/>
      <c r="U192" s="14">
        <f>IF(R192="","",IF(R192&gt;T192,"○",IF(R192&gt;=T192,"△","●")))</f>
      </c>
      <c r="V192" s="15">
        <v>0</v>
      </c>
      <c r="W192" s="16" t="s">
        <v>182</v>
      </c>
      <c r="X192" s="17">
        <v>11</v>
      </c>
      <c r="Y192" s="44" t="str">
        <f>IF(V192="","",IF(V192&gt;X192,"○",IF(V192&gt;=X192,"△","●")))</f>
        <v>●</v>
      </c>
      <c r="Z192" s="15"/>
      <c r="AA192" s="16" t="s">
        <v>182</v>
      </c>
      <c r="AB192" s="17"/>
      <c r="AC192" s="44">
        <f>IF(Z192="","",IF(Z192&gt;AB192,"○",IF(Z192&gt;=AB192,"△","●")))</f>
      </c>
      <c r="AD192" s="15"/>
      <c r="AE192" s="16" t="s">
        <v>182</v>
      </c>
      <c r="AF192" s="17"/>
      <c r="AG192" s="44">
        <f>IF(AD192="","",IF(AD192&gt;AF192,"○",IF(AD192&gt;=AF192,"△","●")))</f>
      </c>
      <c r="AH192" s="15"/>
      <c r="AI192" s="16" t="s">
        <v>182</v>
      </c>
      <c r="AJ192" s="17"/>
      <c r="AK192" s="44">
        <f>IF(AH192="","",IF(AH192&gt;AJ192,"○",IF(AH192&gt;=AJ192,"△","●")))</f>
      </c>
      <c r="AL192" s="82"/>
      <c r="AM192" s="83"/>
      <c r="AN192" s="83"/>
      <c r="AO192" s="83"/>
      <c r="AP192" s="102"/>
      <c r="AQ192" s="103"/>
      <c r="AR192" s="104"/>
      <c r="AS192" s="83"/>
      <c r="AT192" s="105"/>
    </row>
    <row r="193" spans="1:46" ht="13.5">
      <c r="A193" s="38"/>
      <c r="B193" s="21">
        <f ca="1">IF(OFFSET($H$10,COLUMN(F189)-COLUMN($H$10),ROW(F189)-ROW($H$10))="","",OFFSET($H$10,COLUMN(F189)-COLUMN($H$10),ROW(F189)-ROW($H$10)))</f>
      </c>
      <c r="C193" s="22"/>
      <c r="D193" s="22"/>
      <c r="E193" s="36"/>
      <c r="F193" s="41">
        <f ca="1">IF(OFFSET($L$14,COLUMN(J189)-COLUMN($L$14),ROW(J189)-ROW($L$14))="","",OFFSET($L$14,COLUMN(J189)-COLUMN($L$14),ROW(J189)-ROW($L$14)))</f>
      </c>
      <c r="G193" s="42"/>
      <c r="H193" s="42"/>
      <c r="I193" s="36"/>
      <c r="J193" s="41">
        <f ca="1">IF(OFFSET($P$18,COLUMN(N189)-COLUMN($P$18),ROW(N189)-ROW($P$18))="","",OFFSET($P$18,COLUMN(N189)-COLUMN($P$18),ROW(N189)-ROW($P$18)))</f>
      </c>
      <c r="K193" s="42"/>
      <c r="L193" s="42"/>
      <c r="M193" s="36"/>
      <c r="N193" s="63">
        <f ca="1">IF(OFFSET($T$22,COLUMN(R189)-COLUMN($T$22),ROW(R189)-ROW($T$22))="","",OFFSET($T$22,COLUMN(R189)-COLUMN($T$22),ROW(R189)-ROW($T$22)))</f>
      </c>
      <c r="O193" s="64"/>
      <c r="P193" s="64"/>
      <c r="Q193" s="36"/>
      <c r="R193" s="6"/>
      <c r="S193" s="7"/>
      <c r="T193" s="7"/>
      <c r="U193" s="20"/>
      <c r="V193" s="21"/>
      <c r="W193" s="22"/>
      <c r="X193" s="22"/>
      <c r="Y193" s="36"/>
      <c r="Z193" s="21"/>
      <c r="AA193" s="22"/>
      <c r="AB193" s="22"/>
      <c r="AC193" s="36"/>
      <c r="AD193" s="21"/>
      <c r="AE193" s="22"/>
      <c r="AF193" s="22"/>
      <c r="AG193" s="36"/>
      <c r="AH193" s="21"/>
      <c r="AI193" s="22"/>
      <c r="AJ193" s="22"/>
      <c r="AK193" s="36"/>
      <c r="AL193" s="82"/>
      <c r="AM193" s="83"/>
      <c r="AN193" s="83"/>
      <c r="AO193" s="83"/>
      <c r="AP193" s="102"/>
      <c r="AQ193" s="103"/>
      <c r="AR193" s="104"/>
      <c r="AS193" s="83"/>
      <c r="AT193" s="105"/>
    </row>
    <row r="194" spans="1:46" ht="13.5">
      <c r="A194" s="38"/>
      <c r="B194" s="33">
        <f ca="1">IF(OFFSET($J$11,COLUMN($J$11)-COLUMN($J$11),ROW(H190)-ROW($J$11))="","",OFFSET($J$11,COLUMN($J$11)-COLUMN($J$11),ROW(H190)-ROW($J$11)))</f>
      </c>
      <c r="C194" s="16" t="s">
        <v>182</v>
      </c>
      <c r="D194" s="34">
        <f ca="1">IF(OFFSET($H$11,COLUMN(F190)-COLUMN($H$11),ROW(F190)-ROW($H$11))="","",OFFSET($H$11,COLUMN(F190)-COLUMN($H$11),ROW(F190)-ROW($H$11)))</f>
      </c>
      <c r="E194" s="37">
        <f>IF(B194="","",IF(B194&gt;D194,"○",IF(B194&gt;=D194,"△","●")))</f>
      </c>
      <c r="F194" s="45">
        <f ca="1">IF(OFFSET($N$15,COLUMN($N$15)-COLUMN($N$15),ROW(L190)-ROW($N$15))="","",OFFSET($N$15,COLUMN($N$15)-COLUMN($N$15),ROW(L190)-ROW($N$15)))</f>
      </c>
      <c r="G194" s="28" t="s">
        <v>182</v>
      </c>
      <c r="H194" s="46">
        <f ca="1">IF(OFFSET($L$15,COLUMN(J190)-COLUMN($L$15),ROW(J190)-ROW($L$15))="","",OFFSET($L$15,COLUMN(J190)-COLUMN($L$15),ROW(J190)-ROW($L$15)))</f>
      </c>
      <c r="I194" s="37">
        <f>IF(F194="","",IF(F194&gt;H194,"○",IF(F194&gt;=H194,"△","●")))</f>
      </c>
      <c r="J194" s="45">
        <f ca="1">IF(OFFSET($R$19,COLUMN(P190)-COLUMN($R$19),ROW(P190)-ROW($R$19))="","",OFFSET($R$19,COLUMN(P190)-COLUMN($R$19),ROW(P190)-ROW($R$19)))</f>
      </c>
      <c r="K194" s="28" t="s">
        <v>182</v>
      </c>
      <c r="L194" s="46">
        <f ca="1">IF(OFFSET($P$19,COLUMN(N190)-COLUMN($P$19),ROW(N190)-ROW($P$19))="","",OFFSET($P$19,COLUMN(N190)-COLUMN($P$19),ROW(N190)-ROW($P$19)))</f>
      </c>
      <c r="M194" s="37">
        <f>IF(J194="","",IF(J194&gt;L194,"○",IF(J194&gt;=L194,"△","●")))</f>
      </c>
      <c r="N194" s="45">
        <f ca="1">IF(OFFSET($V$23,COLUMN(T190)-COLUMN($V$23),ROW(T190)-ROW($V$23))="","",OFFSET($V$23,COLUMN(T190)-COLUMN($V$23),ROW(T190)-ROW($V$23)))</f>
      </c>
      <c r="O194" s="28" t="s">
        <v>182</v>
      </c>
      <c r="P194" s="46">
        <f ca="1">IF(OFFSET($T$23,COLUMN(R190)-COLUMN($T$23),ROW(R190)-ROW($T$23))="","",OFFSET($T$23,COLUMN(R190)-COLUMN($T$23),ROW(R190)-ROW($T$23)))</f>
      </c>
      <c r="Q194" s="37">
        <f>IF(N194="","",IF(N194&gt;P194,"○",IF(N194&gt;=P194,"△","●")))</f>
      </c>
      <c r="R194" s="69"/>
      <c r="S194" s="70"/>
      <c r="T194" s="71"/>
      <c r="U194" s="26">
        <f>IF(R194="","",IF(R194&gt;T194,"○",IF(R194&gt;=T194,"△","●")))</f>
      </c>
      <c r="V194" s="27"/>
      <c r="W194" s="28" t="s">
        <v>182</v>
      </c>
      <c r="X194" s="29"/>
      <c r="Y194" s="37">
        <f>IF(V194="","",IF(V194&gt;X194,"○",IF(V194&gt;=X194,"△","●")))</f>
      </c>
      <c r="Z194" s="27"/>
      <c r="AA194" s="28" t="s">
        <v>182</v>
      </c>
      <c r="AB194" s="29"/>
      <c r="AC194" s="37">
        <f>IF(Z194="","",IF(Z194&gt;AB194,"○",IF(Z194&gt;=AB194,"△","●")))</f>
      </c>
      <c r="AD194" s="27"/>
      <c r="AE194" s="28" t="s">
        <v>182</v>
      </c>
      <c r="AF194" s="29"/>
      <c r="AG194" s="37">
        <f>IF(AD194="","",IF(AD194&gt;AF194,"○",IF(AD194&gt;=AF194,"△","●")))</f>
      </c>
      <c r="AH194" s="27"/>
      <c r="AI194" s="28" t="s">
        <v>182</v>
      </c>
      <c r="AJ194" s="29"/>
      <c r="AK194" s="37">
        <f>IF(AH194="","",IF(AH194&gt;AJ194,"○",IF(AH194&gt;=AJ194,"△","●")))</f>
      </c>
      <c r="AL194" s="82"/>
      <c r="AM194" s="83"/>
      <c r="AN194" s="83"/>
      <c r="AO194" s="83"/>
      <c r="AP194" s="102"/>
      <c r="AQ194" s="103"/>
      <c r="AR194" s="104"/>
      <c r="AS194" s="83"/>
      <c r="AT194" s="105"/>
    </row>
    <row r="195" spans="1:46" ht="13.5">
      <c r="A195" s="48" t="str">
        <f>'リーグ組合せ'!D39</f>
        <v>ボンボネーラ</v>
      </c>
      <c r="B195" s="30">
        <f ca="1">IF(OFFSET($H$8,COLUMN(F191)-COLUMN($H$8),ROW(F191)-ROW($H$8))="","",OFFSET($H$8,COLUMN(F191)-COLUMN($H$8),ROW(F191)-ROW($H$8)))</f>
      </c>
      <c r="C195" s="31"/>
      <c r="D195" s="31"/>
      <c r="E195" s="47"/>
      <c r="F195" s="39">
        <f ca="1">IF(OFFSET($L$12,COLUMN(J191)-COLUMN($L$12),ROW(J191)-ROW($L$12))="","",OFFSET($L$12,COLUMN(J191)-COLUMN($L$12),ROW(J191)-ROW($L$12)))</f>
      </c>
      <c r="G195" s="40"/>
      <c r="H195" s="40"/>
      <c r="I195" s="47"/>
      <c r="J195" s="39">
        <f ca="1">IF(OFFSET($P$16,COLUMN(N191)-COLUMN($P$16),ROW(N191)-ROW($P$16))="","",OFFSET($P$16,COLUMN(N191)-COLUMN($P$16),ROW(N191)-ROW($P$16)))</f>
      </c>
      <c r="K195" s="40"/>
      <c r="L195" s="40"/>
      <c r="M195" s="47"/>
      <c r="N195" s="30">
        <f ca="1">IF(OFFSET($T$20,COLUMN(R191)-COLUMN($T$20),ROW(R191)-ROW($T$20))="","",OFFSET($T$20,COLUMN(R191)-COLUMN($T$20),ROW(R191)-ROW($T$20)))</f>
      </c>
      <c r="O195" s="31"/>
      <c r="P195" s="31"/>
      <c r="Q195" s="47"/>
      <c r="R195" s="30">
        <f ca="1">IF(OFFSET($X$24,COLUMN(V191)-COLUMN($X$24),ROW(V191)-ROW($X$24))="","",OFFSET($X$24,COLUMN(V191)-COLUMN($X$24),ROW(V191)-ROW($X$24)))</f>
      </c>
      <c r="S195" s="31"/>
      <c r="T195" s="31"/>
      <c r="U195" s="47"/>
      <c r="V195" s="6"/>
      <c r="W195" s="7"/>
      <c r="X195" s="7"/>
      <c r="Y195" s="54"/>
      <c r="Z195" s="57"/>
      <c r="AA195" s="58"/>
      <c r="AB195" s="58"/>
      <c r="AC195" s="32"/>
      <c r="AD195" s="57"/>
      <c r="AE195" s="58"/>
      <c r="AF195" s="58"/>
      <c r="AG195" s="32"/>
      <c r="AH195" s="57"/>
      <c r="AI195" s="58"/>
      <c r="AJ195" s="58"/>
      <c r="AK195" s="32"/>
      <c r="AL195" s="82">
        <f>SUM(AM195:AO196)</f>
        <v>0</v>
      </c>
      <c r="AM195" s="83"/>
      <c r="AN195" s="83"/>
      <c r="AO195" s="83"/>
      <c r="AP195" s="102" t="e">
        <f>AH196+AH198+AD196+AD198+Z196+Z198+V198+V196+R198+R196+N198+N196+J198+J196+F198+F196+B198+B196</f>
        <v>#VALUE!</v>
      </c>
      <c r="AQ195" s="103" t="e">
        <f>AJ198+AJ196+AF198+AF196+AB198+AB196+X198+X196+T198+T196+P198+P196+L198+L196+H198+H196+D198+D196</f>
        <v>#VALUE!</v>
      </c>
      <c r="AR195" s="104" t="e">
        <f>AP195-AQ195</f>
        <v>#VALUE!</v>
      </c>
      <c r="AS195" s="83">
        <f>SUM(AM197:AO198)</f>
        <v>0</v>
      </c>
      <c r="AT195" s="105"/>
    </row>
    <row r="196" spans="1:46" ht="13.5">
      <c r="A196" s="48"/>
      <c r="B196" s="33">
        <f ca="1">IF(OFFSET($J$9,COLUMN($J$9)-COLUMN($J$9),ROW(H192)-ROW($J$9))="","",OFFSET($J$9,COLUMN($J$9)-COLUMN($J$9),ROW(H192)-ROW($J$9)))</f>
      </c>
      <c r="C196" s="16" t="s">
        <v>182</v>
      </c>
      <c r="D196" s="34">
        <f ca="1">IF(OFFSET($H$9,COLUMN(F192)-COLUMN($H$9),ROW(F192)-ROW($H$9))="","",OFFSET($H$9,COLUMN(F192)-COLUMN($H$9),ROW(F192)-ROW($H$9)))</f>
      </c>
      <c r="E196" s="44">
        <f>IF(B196="","",IF(B196&gt;D196,"○",IF(B196&gt;=D196,"△","●")))</f>
      </c>
      <c r="F196" s="33">
        <f ca="1">IF(OFFSET($N$13,COLUMN($N$13)-COLUMN($N$13),ROW(L192)-ROW($N$13))="","",OFFSET($N$13,COLUMN($N$13)-COLUMN($N$13),ROW(L192)-ROW($N$13)))</f>
      </c>
      <c r="G196" s="16" t="s">
        <v>182</v>
      </c>
      <c r="H196" s="34">
        <f ca="1">IF(OFFSET($L$13,COLUMN(J192)-COLUMN($L$13),ROW(J192)-ROW($L$13))="","",OFFSET($L$13,COLUMN(J192)-COLUMN($L$13),ROW(J192)-ROW($L$13)))</f>
      </c>
      <c r="I196" s="44">
        <f>IF(F196="","",IF(F196&gt;H196,"○",IF(F196&gt;=H196,"△","●")))</f>
      </c>
      <c r="J196" s="33">
        <f ca="1">IF(OFFSET($R$17,COLUMN(P192)-COLUMN($R$17),ROW(P192)-ROW($R$17))="","",OFFSET($R$17,COLUMN(P192)-COLUMN($R$17),ROW(P192)-ROW($R$17)))</f>
      </c>
      <c r="K196" s="16" t="s">
        <v>182</v>
      </c>
      <c r="L196" s="34">
        <f ca="1">IF(OFFSET($P$17,COLUMN(N192)-COLUMN($P$17),ROW(N192)-ROW($P$17))="","",OFFSET($P$17,COLUMN(N192)-COLUMN($P$17),ROW(N192)-ROW($P$17)))</f>
      </c>
      <c r="M196" s="44">
        <f>IF(J196="","",IF(J196&gt;L196,"○",IF(J196&gt;=L196,"△","●")))</f>
      </c>
      <c r="N196" s="33">
        <f ca="1">IF(OFFSET($V$21,COLUMN(T192)-COLUMN($V$21),ROW(T192)-ROW($V$21))="","",OFFSET($V$21,COLUMN(T192)-COLUMN($V$21),ROW(T192)-ROW($V$21)))</f>
      </c>
      <c r="O196" s="16" t="s">
        <v>182</v>
      </c>
      <c r="P196" s="34">
        <f ca="1">IF(OFFSET($T$21,COLUMN(R192)-COLUMN($T$21),ROW(R192)-ROW($T$21))="","",OFFSET($T$21,COLUMN(R192)-COLUMN($T$21),ROW(R192)-ROW($T$21)))</f>
      </c>
      <c r="Q196" s="44">
        <f>IF(N196="","",IF(N196&gt;P196,"○",IF(N196&gt;=P196,"△","●")))</f>
      </c>
      <c r="R196" s="33">
        <f ca="1">IF(OFFSET($Z$25,COLUMN(X192)-COLUMN($Z$25),ROW(X192)-ROW($Z$25))="","",OFFSET($Z$25,COLUMN(X192)-COLUMN($Z$25),ROW(X192)-ROW($Z$25)))</f>
      </c>
      <c r="S196" s="16" t="s">
        <v>182</v>
      </c>
      <c r="T196" s="34">
        <f ca="1">IF(OFFSET($X$25,COLUMN(V192)-COLUMN($X$25),ROW(V192)-ROW($X$25))="","",OFFSET($X$25,COLUMN(V192)-COLUMN($X$25),ROW(V192)-ROW($X$25)))</f>
      </c>
      <c r="U196" s="44">
        <f>IF(R196="","",IF(R196&gt;T196,"○",IF(R196&gt;=T196,"△","●")))</f>
      </c>
      <c r="V196" s="11"/>
      <c r="W196" s="12"/>
      <c r="X196" s="13"/>
      <c r="Y196" s="14">
        <f>IF(V196="","",IF(V196&gt;X196,"○",IF(V196&gt;=X196,"△","●")))</f>
      </c>
      <c r="Z196" s="15"/>
      <c r="AA196" s="16" t="s">
        <v>182</v>
      </c>
      <c r="AB196" s="17"/>
      <c r="AC196" s="44">
        <f>IF(Z196="","",IF(Z196&gt;AB196,"○",IF(Z196&gt;=AB196,"△","●")))</f>
      </c>
      <c r="AD196" s="15"/>
      <c r="AE196" s="16" t="s">
        <v>182</v>
      </c>
      <c r="AF196" s="17"/>
      <c r="AG196" s="44">
        <f>IF(AD196="","",IF(AD196&gt;AF196,"○",IF(AD196&gt;=AF196,"△","●")))</f>
      </c>
      <c r="AH196" s="15"/>
      <c r="AI196" s="16" t="s">
        <v>182</v>
      </c>
      <c r="AJ196" s="17"/>
      <c r="AK196" s="44">
        <f>IF(AH196="","",IF(AH196&gt;AJ196,"○",IF(AH196&gt;=AJ196,"△","●")))</f>
      </c>
      <c r="AL196" s="82"/>
      <c r="AM196" s="83"/>
      <c r="AN196" s="83"/>
      <c r="AO196" s="83"/>
      <c r="AP196" s="102"/>
      <c r="AQ196" s="103"/>
      <c r="AR196" s="104"/>
      <c r="AS196" s="83"/>
      <c r="AT196" s="105"/>
    </row>
    <row r="197" spans="1:46" ht="13.5">
      <c r="A197" s="48"/>
      <c r="B197" s="21">
        <f ca="1">IF(OFFSET($H$10,COLUMN(F193)-COLUMN($H$10),ROW(F193)-ROW($H$10))="","",OFFSET($H$10,COLUMN(F193)-COLUMN($H$10),ROW(F193)-ROW($H$10)))</f>
      </c>
      <c r="C197" s="22"/>
      <c r="D197" s="22"/>
      <c r="E197" s="36"/>
      <c r="F197" s="41">
        <f ca="1">IF(OFFSET($L$14,COLUMN(J193)-COLUMN($L$14),ROW(J193)-ROW($L$14))="","",OFFSET($L$14,COLUMN(J193)-COLUMN($L$14),ROW(J193)-ROW($L$14)))</f>
      </c>
      <c r="G197" s="42"/>
      <c r="H197" s="42"/>
      <c r="I197" s="36"/>
      <c r="J197" s="41">
        <f ca="1">IF(OFFSET($P$18,COLUMN(N193)-COLUMN($P$18),ROW(N193)-ROW($P$18))="","",OFFSET($P$18,COLUMN(N193)-COLUMN($P$18),ROW(N193)-ROW($P$18)))</f>
      </c>
      <c r="K197" s="42"/>
      <c r="L197" s="42"/>
      <c r="M197" s="36"/>
      <c r="N197" s="63">
        <f ca="1">IF(OFFSET($T$22,COLUMN(R193)-COLUMN($T$22),ROW(R193)-ROW($T$22))="","",OFFSET($T$22,COLUMN(R193)-COLUMN($T$22),ROW(R193)-ROW($T$22)))</f>
      </c>
      <c r="O197" s="64"/>
      <c r="P197" s="64"/>
      <c r="Q197" s="36"/>
      <c r="R197" s="41">
        <f ca="1">IF(OFFSET($X$26,COLUMN(V193)-COLUMN($X$26),ROW(V193)-ROW($X$26))="","",OFFSET($X$26,COLUMN(V193)-COLUMN($X$26),ROW(V193)-ROW($X$26)))</f>
      </c>
      <c r="S197" s="42"/>
      <c r="T197" s="42"/>
      <c r="U197" s="36"/>
      <c r="V197" s="18"/>
      <c r="W197" s="19"/>
      <c r="X197" s="19"/>
      <c r="Y197" s="20"/>
      <c r="Z197" s="21"/>
      <c r="AA197" s="22"/>
      <c r="AB197" s="22"/>
      <c r="AC197" s="36"/>
      <c r="AD197" s="21"/>
      <c r="AE197" s="22"/>
      <c r="AF197" s="22"/>
      <c r="AG197" s="36"/>
      <c r="AH197" s="21"/>
      <c r="AI197" s="22"/>
      <c r="AJ197" s="22"/>
      <c r="AK197" s="36"/>
      <c r="AL197" s="82"/>
      <c r="AM197" s="83"/>
      <c r="AN197" s="83"/>
      <c r="AO197" s="83"/>
      <c r="AP197" s="102"/>
      <c r="AQ197" s="103"/>
      <c r="AR197" s="104"/>
      <c r="AS197" s="83"/>
      <c r="AT197" s="105"/>
    </row>
    <row r="198" spans="1:46" ht="13.5">
      <c r="A198" s="48"/>
      <c r="B198" s="33">
        <f ca="1">IF(OFFSET($J$11,COLUMN($J$11)-COLUMN($J$11),ROW(H194)-ROW($J$11))="","",OFFSET($J$11,COLUMN($J$11)-COLUMN($J$11),ROW(H194)-ROW($J$11)))</f>
      </c>
      <c r="C198" s="16" t="s">
        <v>182</v>
      </c>
      <c r="D198" s="34">
        <f ca="1">IF(OFFSET($H$11,COLUMN(F194)-COLUMN($H$11),ROW(F194)-ROW($H$11))="","",OFFSET($H$11,COLUMN(F194)-COLUMN($H$11),ROW(F194)-ROW($H$11)))</f>
      </c>
      <c r="E198" s="37">
        <f>IF(B198="","",IF(B198&gt;D198,"○",IF(B198&gt;=D198,"△","●")))</f>
      </c>
      <c r="F198" s="45">
        <f ca="1">IF(OFFSET($N$15,COLUMN($N$15)-COLUMN($N$15),ROW(L194)-ROW($N$15))="","",OFFSET($N$15,COLUMN($N$15)-COLUMN($N$15),ROW(L194)-ROW($N$15)))</f>
      </c>
      <c r="G198" s="28" t="s">
        <v>182</v>
      </c>
      <c r="H198" s="46">
        <f ca="1">IF(OFFSET($L$15,COLUMN(J194)-COLUMN($L$15),ROW(J194)-ROW($L$15))="","",OFFSET($L$15,COLUMN(J194)-COLUMN($L$15),ROW(J194)-ROW($L$15)))</f>
      </c>
      <c r="I198" s="37">
        <f>IF(F198="","",IF(F198&gt;H198,"○",IF(F198&gt;=H198,"△","●")))</f>
      </c>
      <c r="J198" s="45">
        <f ca="1">IF(OFFSET($R$19,COLUMN(P194)-COLUMN($R$19),ROW(P194)-ROW($R$19))="","",OFFSET($R$19,COLUMN(P194)-COLUMN($R$19),ROW(P194)-ROW($R$19)))</f>
      </c>
      <c r="K198" s="28" t="s">
        <v>182</v>
      </c>
      <c r="L198" s="46">
        <f ca="1">IF(OFFSET($P$19,COLUMN(N194)-COLUMN($P$19),ROW(N194)-ROW($P$19))="","",OFFSET($P$19,COLUMN(N194)-COLUMN($P$19),ROW(N194)-ROW($P$19)))</f>
      </c>
      <c r="M198" s="37">
        <f>IF(J198="","",IF(J198&gt;L198,"○",IF(J198&gt;=L198,"△","●")))</f>
      </c>
      <c r="N198" s="45">
        <f ca="1">IF(OFFSET($V$23,COLUMN(T194)-COLUMN($V$23),ROW(T194)-ROW($V$23))="","",OFFSET($V$23,COLUMN(T194)-COLUMN($V$23),ROW(T194)-ROW($V$23)))</f>
      </c>
      <c r="O198" s="28" t="s">
        <v>182</v>
      </c>
      <c r="P198" s="46">
        <f ca="1">IF(OFFSET($T$23,COLUMN(R194)-COLUMN($T$23),ROW(R194)-ROW($T$23))="","",OFFSET($T$23,COLUMN(R194)-COLUMN($T$23),ROW(R194)-ROW($T$23)))</f>
      </c>
      <c r="Q198" s="37">
        <f>IF(N198="","",IF(N198&gt;P198,"○",IF(N198&gt;=P198,"△","●")))</f>
      </c>
      <c r="R198" s="45">
        <f ca="1">IF(OFFSET($Z$27,COLUMN(X194)-COLUMN($Z$27),ROW(X194)-ROW($Z$27))="","",OFFSET($Z$27,COLUMN(X194)-COLUMN($Z$27),ROW(X194)-ROW($Z$27)))</f>
      </c>
      <c r="S198" s="28" t="s">
        <v>182</v>
      </c>
      <c r="T198" s="46">
        <f ca="1">IF(OFFSET($T$23,COLUMN(V194)-COLUMN($T$23),ROW(V194)-ROW($T$23))="","",OFFSET($T$23,COLUMN(V194)-COLUMN($T$23),ROW(V194)-ROW($T$23)))</f>
      </c>
      <c r="U198" s="37">
        <f>IF(R198="","",IF(R198&gt;T198,"○",IF(R198&gt;=T198,"△","●")))</f>
      </c>
      <c r="V198" s="72"/>
      <c r="W198" s="12"/>
      <c r="X198" s="73"/>
      <c r="Y198" s="26">
        <f>IF(V198="","",IF(V198&gt;X198,"○",IF(V198&gt;=X198,"△","●")))</f>
      </c>
      <c r="Z198" s="27"/>
      <c r="AA198" s="28" t="s">
        <v>182</v>
      </c>
      <c r="AB198" s="29"/>
      <c r="AC198" s="37">
        <f>IF(Z198="","",IF(Z198&gt;AB198,"○",IF(Z198&gt;=AB198,"△","●")))</f>
      </c>
      <c r="AD198" s="27"/>
      <c r="AE198" s="28" t="s">
        <v>182</v>
      </c>
      <c r="AF198" s="29"/>
      <c r="AG198" s="37">
        <f>IF(AD198="","",IF(AD198&gt;AF198,"○",IF(AD198&gt;=AF198,"△","●")))</f>
      </c>
      <c r="AH198" s="27"/>
      <c r="AI198" s="28" t="s">
        <v>182</v>
      </c>
      <c r="AJ198" s="29"/>
      <c r="AK198" s="37">
        <f>IF(AH198="","",IF(AH198&gt;AJ198,"○",IF(AH198&gt;=AJ198,"△","●")))</f>
      </c>
      <c r="AL198" s="82"/>
      <c r="AM198" s="83"/>
      <c r="AN198" s="83"/>
      <c r="AO198" s="83"/>
      <c r="AP198" s="102"/>
      <c r="AQ198" s="103"/>
      <c r="AR198" s="104"/>
      <c r="AS198" s="83"/>
      <c r="AT198" s="105"/>
    </row>
    <row r="199" spans="1:46" ht="13.5">
      <c r="A199" s="38">
        <f>'リーグ組合せ'!D111</f>
        <v>0</v>
      </c>
      <c r="B199" s="30">
        <f ca="1">IF(OFFSET($H$8,COLUMN(F195)-COLUMN($H$8),ROW(F195)-ROW($H$8))="","",OFFSET($H$8,COLUMN(F195)-COLUMN($H$8),ROW(F195)-ROW($H$8)))</f>
      </c>
      <c r="C199" s="31"/>
      <c r="D199" s="31"/>
      <c r="E199" s="47"/>
      <c r="F199" s="39">
        <f ca="1">IF(OFFSET($L$12,COLUMN(J195)-COLUMN($L$12),ROW(J195)-ROW($L$12))="","",OFFSET($L$12,COLUMN(J195)-COLUMN($L$12),ROW(J195)-ROW($L$12)))</f>
      </c>
      <c r="G199" s="40"/>
      <c r="H199" s="40"/>
      <c r="I199" s="47"/>
      <c r="J199" s="39">
        <f ca="1">IF(OFFSET($P$16,COLUMN(N195)-COLUMN($P$16),ROW(N195)-ROW($P$16))="","",OFFSET($P$16,COLUMN(N195)-COLUMN($P$16),ROW(N195)-ROW($P$16)))</f>
      </c>
      <c r="K199" s="40"/>
      <c r="L199" s="40"/>
      <c r="M199" s="47"/>
      <c r="N199" s="30">
        <f ca="1">IF(OFFSET($T$20,COLUMN(R195)-COLUMN($T$20),ROW(R195)-ROW($T$20))="","",OFFSET($T$20,COLUMN(R195)-COLUMN($T$20),ROW(R195)-ROW($T$20)))</f>
      </c>
      <c r="O199" s="31"/>
      <c r="P199" s="31"/>
      <c r="Q199" s="47"/>
      <c r="R199" s="30">
        <f ca="1">IF(OFFSET($X$24,COLUMN(V195)-COLUMN($X$24),ROW(V195)-ROW($X$24))="","",OFFSET($X$24,COLUMN(V195)-COLUMN($X$24),ROW(V195)-ROW($X$24)))</f>
      </c>
      <c r="S199" s="31"/>
      <c r="T199" s="31"/>
      <c r="U199" s="47"/>
      <c r="V199" s="30">
        <f ca="1">IF(OFFSET($AB$28,COLUMN(Z195)-COLUMN($AB$28),ROW(Z195)-ROW($AB$28))="","",OFFSET($AB$28,COLUMN(Z195)-COLUMN($AB$28),ROW(Z195)-ROW($AB$28)))</f>
      </c>
      <c r="W199" s="31"/>
      <c r="X199" s="31"/>
      <c r="Y199" s="47"/>
      <c r="Z199" s="55"/>
      <c r="AA199" s="56"/>
      <c r="AB199" s="56"/>
      <c r="AC199" s="54"/>
      <c r="AD199" s="57"/>
      <c r="AE199" s="58"/>
      <c r="AF199" s="58"/>
      <c r="AG199" s="32"/>
      <c r="AH199" s="57"/>
      <c r="AI199" s="58"/>
      <c r="AJ199" s="58"/>
      <c r="AK199" s="32"/>
      <c r="AL199" s="82">
        <f>SUM(AM199:AO200)</f>
        <v>0</v>
      </c>
      <c r="AM199" s="83"/>
      <c r="AN199" s="83"/>
      <c r="AO199" s="83"/>
      <c r="AP199" s="102" t="e">
        <f>AH200+AH202+AD200+AD202+Z200+Z202+V202+V200+R202+R200+N202+N200+J202+J200+F202+F200+B202+B200</f>
        <v>#VALUE!</v>
      </c>
      <c r="AQ199" s="103" t="e">
        <f>AJ202+AJ200+AF202+AF200+AB202+AB200+X202+X200+T202+T200+P202+P200+L202+L200+H202+H200+D202+D200</f>
        <v>#VALUE!</v>
      </c>
      <c r="AR199" s="104" t="e">
        <f>AP199-AQ199</f>
        <v>#VALUE!</v>
      </c>
      <c r="AS199" s="83">
        <f>SUM(AM201:AO202)</f>
        <v>0</v>
      </c>
      <c r="AT199" s="105"/>
    </row>
    <row r="200" spans="1:46" ht="13.5">
      <c r="A200" s="38"/>
      <c r="B200" s="33">
        <f ca="1">IF(OFFSET($J$9,COLUMN($J$9)-COLUMN($J$9),ROW(H196)-ROW($J$9))="","",OFFSET($J$9,COLUMN($J$9)-COLUMN($J$9),ROW(H196)-ROW($J$9)))</f>
      </c>
      <c r="C200" s="16" t="s">
        <v>182</v>
      </c>
      <c r="D200" s="34">
        <f ca="1">IF(OFFSET($H$9,COLUMN(F196)-COLUMN($H$9),ROW(F196)-ROW($H$9))="","",OFFSET($H$9,COLUMN(F196)-COLUMN($H$9),ROW(F196)-ROW($H$9)))</f>
      </c>
      <c r="E200" s="44">
        <f>IF(B200="","",IF(B200&gt;D200,"○",IF(B200&gt;=D200,"△","●")))</f>
      </c>
      <c r="F200" s="33">
        <f ca="1">IF(OFFSET($N$13,COLUMN($N$13)-COLUMN($N$13),ROW(L196)-ROW($N$13))="","",OFFSET($N$13,COLUMN($N$13)-COLUMN($N$13),ROW(L196)-ROW($N$13)))</f>
      </c>
      <c r="G200" s="16" t="s">
        <v>182</v>
      </c>
      <c r="H200" s="34">
        <f ca="1">IF(OFFSET($L$13,COLUMN(J196)-COLUMN($L$13),ROW(J196)-ROW($L$13))="","",OFFSET($L$13,COLUMN(J196)-COLUMN($L$13),ROW(J196)-ROW($L$13)))</f>
      </c>
      <c r="I200" s="44">
        <f>IF(F200="","",IF(F200&gt;H200,"○",IF(F200&gt;=H200,"△","●")))</f>
      </c>
      <c r="J200" s="33">
        <f ca="1">IF(OFFSET($R$17,COLUMN(P196)-COLUMN($R$17),ROW(P196)-ROW($R$17))="","",OFFSET($R$17,COLUMN(P196)-COLUMN($R$17),ROW(P196)-ROW($R$17)))</f>
      </c>
      <c r="K200" s="16" t="s">
        <v>182</v>
      </c>
      <c r="L200" s="34">
        <f ca="1">IF(OFFSET($P$17,COLUMN(N196)-COLUMN($P$17),ROW(N196)-ROW($P$17))="","",OFFSET($P$17,COLUMN(N196)-COLUMN($P$17),ROW(N196)-ROW($P$17)))</f>
      </c>
      <c r="M200" s="44">
        <f>IF(J200="","",IF(J200&gt;L200,"○",IF(J200&gt;=L200,"△","●")))</f>
      </c>
      <c r="N200" s="33">
        <f ca="1">IF(OFFSET($V$21,COLUMN(T196)-COLUMN($V$21),ROW(T196)-ROW($V$21))="","",OFFSET($V$21,COLUMN(T196)-COLUMN($V$21),ROW(T196)-ROW($V$21)))</f>
      </c>
      <c r="O200" s="16" t="s">
        <v>182</v>
      </c>
      <c r="P200" s="34">
        <f ca="1">IF(OFFSET($T$21,COLUMN(R196)-COLUMN($T$21),ROW(R196)-ROW($T$21))="","",OFFSET($T$21,COLUMN(R196)-COLUMN($T$21),ROW(R196)-ROW($T$21)))</f>
      </c>
      <c r="Q200" s="44">
        <f>IF(N200="","",IF(N200&gt;P200,"○",IF(N200&gt;=P200,"△","●")))</f>
      </c>
      <c r="R200" s="33">
        <f ca="1">IF(OFFSET($Z$25,COLUMN(X196)-COLUMN($Z$25),ROW(X196)-ROW($Z$25))="","",OFFSET($Z$25,COLUMN(X196)-COLUMN($Z$25),ROW(X196)-ROW($Z$25)))</f>
      </c>
      <c r="S200" s="16" t="s">
        <v>182</v>
      </c>
      <c r="T200" s="34">
        <f ca="1">IF(OFFSET($X$25,COLUMN(V196)-COLUMN($X$25),ROW(V196)-ROW($X$25))="","",OFFSET($X$25,COLUMN(V196)-COLUMN($X$25),ROW(V196)-ROW($X$25)))</f>
      </c>
      <c r="U200" s="44">
        <f>IF(R200="","",IF(R200&gt;T200,"○",IF(R200&gt;=T200,"△","●")))</f>
      </c>
      <c r="V200" s="33">
        <f ca="1">IF(OFFSET($AD$29,COLUMN(AB196)-COLUMN($AD$29),ROW(AB196)-ROW($AD$29))="","",OFFSET($AD$29,COLUMN(AB196)-COLUMN($AD$29),ROW(AB196)-ROW($AD$29)))</f>
      </c>
      <c r="W200" s="16" t="s">
        <v>182</v>
      </c>
      <c r="X200" s="34">
        <f ca="1">IF(OFFSET($AB$29,COLUMN(Z196)-COLUMN($AB$29),ROW(Z196)-ROW($AB$29))="","",OFFSET($AB$29,COLUMN(Z196)-COLUMN($AB$29),ROW(Z196)-ROW($AB$29)))</f>
      </c>
      <c r="Y200" s="44">
        <f>IF(V200="","",IF(V200&gt;X200,"○",IF(V200&gt;=X200,"△","●")))</f>
      </c>
      <c r="Z200" s="66"/>
      <c r="AA200" s="67"/>
      <c r="AB200" s="68"/>
      <c r="AC200" s="14">
        <f>IF(Z200="","",IF(Z200&gt;AB200,"○",IF(Z200&gt;=AB200,"△","●")))</f>
      </c>
      <c r="AD200" s="15"/>
      <c r="AE200" s="16" t="s">
        <v>182</v>
      </c>
      <c r="AF200" s="17"/>
      <c r="AG200" s="44">
        <f>IF(AD200="","",IF(AD200&gt;AF200,"○",IF(AD200&gt;=AF200,"△","●")))</f>
      </c>
      <c r="AH200" s="15"/>
      <c r="AI200" s="16" t="s">
        <v>182</v>
      </c>
      <c r="AJ200" s="17"/>
      <c r="AK200" s="44">
        <f>IF(AH200="","",IF(AH200&gt;AJ200,"○",IF(AH200&gt;=AJ200,"△","●")))</f>
      </c>
      <c r="AL200" s="82"/>
      <c r="AM200" s="83"/>
      <c r="AN200" s="83"/>
      <c r="AO200" s="83"/>
      <c r="AP200" s="102"/>
      <c r="AQ200" s="103"/>
      <c r="AR200" s="104"/>
      <c r="AS200" s="83"/>
      <c r="AT200" s="105"/>
    </row>
    <row r="201" spans="1:46" ht="13.5">
      <c r="A201" s="38"/>
      <c r="B201" s="21">
        <f ca="1">IF(OFFSET($H$10,COLUMN(F197)-COLUMN($H$10),ROW(F197)-ROW($H$10))="","",OFFSET($H$10,COLUMN(F197)-COLUMN($H$10),ROW(F197)-ROW($H$10)))</f>
      </c>
      <c r="C201" s="22"/>
      <c r="D201" s="22"/>
      <c r="E201" s="36"/>
      <c r="F201" s="41">
        <f ca="1">IF(OFFSET($L$14,COLUMN(J197)-COLUMN($L$14),ROW(J197)-ROW($L$14))="","",OFFSET($L$14,COLUMN(J197)-COLUMN($L$14),ROW(J197)-ROW($L$14)))</f>
      </c>
      <c r="G201" s="42"/>
      <c r="H201" s="42"/>
      <c r="I201" s="36"/>
      <c r="J201" s="41">
        <f ca="1">IF(OFFSET($P$18,COLUMN(N197)-COLUMN($P$18),ROW(N197)-ROW($P$18))="","",OFFSET($P$18,COLUMN(N197)-COLUMN($P$18),ROW(N197)-ROW($P$18)))</f>
      </c>
      <c r="K201" s="42"/>
      <c r="L201" s="42"/>
      <c r="M201" s="36"/>
      <c r="N201" s="63">
        <f ca="1">IF(OFFSET($T$22,COLUMN(R197)-COLUMN($T$22),ROW(R197)-ROW($T$22))="","",OFFSET($T$22,COLUMN(R197)-COLUMN($T$22),ROW(R197)-ROW($T$22)))</f>
      </c>
      <c r="O201" s="64"/>
      <c r="P201" s="64"/>
      <c r="Q201" s="36"/>
      <c r="R201" s="41">
        <f ca="1">IF(OFFSET($X$26,COLUMN(V197)-COLUMN($X$26),ROW(V197)-ROW($X$26))="","",OFFSET($X$26,COLUMN(V197)-COLUMN($X$26),ROW(V197)-ROW($X$26)))</f>
      </c>
      <c r="S201" s="42"/>
      <c r="T201" s="42"/>
      <c r="U201" s="36"/>
      <c r="V201" s="41">
        <f ca="1">IF(OFFSET($AB$30,COLUMN(Z197)-COLUMN($AB$30),ROW(Z197)-ROW($AB$30))="","",OFFSET($AB$30,COLUMN(Z197)-COLUMN($AB$30),ROW(Z197)-ROW($AB$30)))</f>
      </c>
      <c r="W201" s="42"/>
      <c r="X201" s="42"/>
      <c r="Y201" s="36"/>
      <c r="Z201" s="6"/>
      <c r="AA201" s="7"/>
      <c r="AB201" s="7"/>
      <c r="AC201" s="20"/>
      <c r="AD201" s="21"/>
      <c r="AE201" s="22"/>
      <c r="AF201" s="22"/>
      <c r="AG201" s="36"/>
      <c r="AH201" s="21"/>
      <c r="AI201" s="22"/>
      <c r="AJ201" s="22"/>
      <c r="AK201" s="36"/>
      <c r="AL201" s="82"/>
      <c r="AM201" s="83"/>
      <c r="AN201" s="83"/>
      <c r="AO201" s="83"/>
      <c r="AP201" s="102"/>
      <c r="AQ201" s="103"/>
      <c r="AR201" s="104"/>
      <c r="AS201" s="83"/>
      <c r="AT201" s="105"/>
    </row>
    <row r="202" spans="1:46" ht="13.5">
      <c r="A202" s="38"/>
      <c r="B202" s="33">
        <f ca="1">IF(OFFSET($J$11,COLUMN($J$11)-COLUMN($J$11),ROW(H198)-ROW($J$11))="","",OFFSET($J$11,COLUMN($J$11)-COLUMN($J$11),ROW(H198)-ROW($J$11)))</f>
      </c>
      <c r="C202" s="16" t="s">
        <v>182</v>
      </c>
      <c r="D202" s="34">
        <f ca="1">IF(OFFSET($H$11,COLUMN(F198)-COLUMN($H$11),ROW(F198)-ROW($H$11))="","",OFFSET($H$11,COLUMN(F198)-COLUMN($H$11),ROW(F198)-ROW($H$11)))</f>
      </c>
      <c r="E202" s="37">
        <f>IF(B202="","",IF(B202&gt;D202,"○",IF(B202&gt;=D202,"△","●")))</f>
      </c>
      <c r="F202" s="45">
        <f ca="1">IF(OFFSET($N$15,COLUMN($N$15)-COLUMN($N$15),ROW(L198)-ROW($N$15))="","",OFFSET($N$15,COLUMN($N$15)-COLUMN($N$15),ROW(L198)-ROW($N$15)))</f>
      </c>
      <c r="G202" s="28" t="s">
        <v>182</v>
      </c>
      <c r="H202" s="46">
        <f ca="1">IF(OFFSET($L$15,COLUMN(J198)-COLUMN($L$15),ROW(J198)-ROW($L$15))="","",OFFSET($L$15,COLUMN(J198)-COLUMN($L$15),ROW(J198)-ROW($L$15)))</f>
      </c>
      <c r="I202" s="37">
        <f>IF(F202="","",IF(F202&gt;H202,"○",IF(F202&gt;=H202,"△","●")))</f>
      </c>
      <c r="J202" s="45">
        <f ca="1">IF(OFFSET($R$19,COLUMN(P198)-COLUMN($R$19),ROW(P198)-ROW($R$19))="","",OFFSET($R$19,COLUMN(P198)-COLUMN($R$19),ROW(P198)-ROW($R$19)))</f>
      </c>
      <c r="K202" s="28" t="s">
        <v>182</v>
      </c>
      <c r="L202" s="46">
        <f ca="1">IF(OFFSET($P$19,COLUMN(N198)-COLUMN($P$19),ROW(N198)-ROW($P$19))="","",OFFSET($P$19,COLUMN(N198)-COLUMN($P$19),ROW(N198)-ROW($P$19)))</f>
      </c>
      <c r="M202" s="37">
        <f>IF(J202="","",IF(J202&gt;L202,"○",IF(J202&gt;=L202,"△","●")))</f>
      </c>
      <c r="N202" s="45">
        <f ca="1">IF(OFFSET($V$23,COLUMN(T198)-COLUMN($V$23),ROW(T198)-ROW($V$23))="","",OFFSET($V$23,COLUMN(T198)-COLUMN($V$23),ROW(T198)-ROW($V$23)))</f>
      </c>
      <c r="O202" s="28" t="s">
        <v>182</v>
      </c>
      <c r="P202" s="46">
        <f ca="1">IF(OFFSET($T$23,COLUMN(R198)-COLUMN($T$23),ROW(R198)-ROW($T$23))="","",OFFSET($T$23,COLUMN(R198)-COLUMN($T$23),ROW(R198)-ROW($T$23)))</f>
      </c>
      <c r="Q202" s="37">
        <f>IF(N202="","",IF(N202&gt;P202,"○",IF(N202&gt;=P202,"△","●")))</f>
      </c>
      <c r="R202" s="45">
        <f ca="1">IF(OFFSET($Z$27,COLUMN(X198)-COLUMN($Z$27),ROW(X198)-ROW($Z$27))="","",OFFSET($Z$27,COLUMN(X198)-COLUMN($Z$27),ROW(X198)-ROW($Z$27)))</f>
      </c>
      <c r="S202" s="28" t="s">
        <v>182</v>
      </c>
      <c r="T202" s="46">
        <f ca="1">IF(OFFSET($T$23,COLUMN(V198)-COLUMN($T$23),ROW(V198)-ROW($T$23))="","",OFFSET($T$23,COLUMN(V198)-COLUMN($T$23),ROW(V198)-ROW($T$23)))</f>
      </c>
      <c r="U202" s="37">
        <f>IF(R202="","",IF(R202&gt;T202,"○",IF(R202&gt;=T202,"△","●")))</f>
      </c>
      <c r="V202" s="45">
        <f ca="1">IF(OFFSET($AD$31,COLUMN(AB198)-COLUMN($AD$31),ROW(AB198)-ROW($AD$31))="","",OFFSET($AD$31,COLUMN(AB198)-COLUMN($AD$31),ROW(AB198)-ROW($AD$31)))</f>
      </c>
      <c r="W202" s="28" t="s">
        <v>182</v>
      </c>
      <c r="X202" s="46">
        <f ca="1">IF(OFFSET($T$23,COLUMN(Z198)-COLUMN($T$23),ROW(Z198)-ROW($T$23))="","",OFFSET($T$23,COLUMN(Z198)-COLUMN($T$23),ROW(Z198)-ROW($T$23)))</f>
      </c>
      <c r="Y202" s="37">
        <f>IF(V202="","",IF(V202&gt;X202,"○",IF(V202&gt;=X202,"△","●")))</f>
      </c>
      <c r="Z202" s="69"/>
      <c r="AA202" s="70"/>
      <c r="AB202" s="71"/>
      <c r="AC202" s="26">
        <f>IF(Z202="","",IF(Z202&gt;AB202,"○",IF(Z202&gt;=AB202,"△","●")))</f>
      </c>
      <c r="AD202" s="27"/>
      <c r="AE202" s="28" t="s">
        <v>182</v>
      </c>
      <c r="AF202" s="29"/>
      <c r="AG202" s="37">
        <f>IF(AD202="","",IF(AD202&gt;AF202,"○",IF(AD202&gt;=AF202,"△","●")))</f>
      </c>
      <c r="AH202" s="27"/>
      <c r="AI202" s="28" t="s">
        <v>182</v>
      </c>
      <c r="AJ202" s="29"/>
      <c r="AK202" s="37">
        <f>IF(AH202="","",IF(AH202&gt;AJ202,"○",IF(AH202&gt;=AJ202,"△","●")))</f>
      </c>
      <c r="AL202" s="82"/>
      <c r="AM202" s="83"/>
      <c r="AN202" s="83"/>
      <c r="AO202" s="83"/>
      <c r="AP202" s="102"/>
      <c r="AQ202" s="103"/>
      <c r="AR202" s="104"/>
      <c r="AS202" s="83"/>
      <c r="AT202" s="105"/>
    </row>
    <row r="203" spans="1:46" ht="13.5">
      <c r="A203" s="38">
        <f>'リーグ組合せ'!D112</f>
        <v>0</v>
      </c>
      <c r="B203" s="30">
        <f ca="1">IF(OFFSET($H$8,COLUMN(F199)-COLUMN($H$8),ROW(F199)-ROW($H$8))="","",OFFSET($H$8,COLUMN(F199)-COLUMN($H$8),ROW(F199)-ROW($H$8)))</f>
      </c>
      <c r="C203" s="31"/>
      <c r="D203" s="31"/>
      <c r="E203" s="47"/>
      <c r="F203" s="39">
        <f ca="1">IF(OFFSET($L$12,COLUMN(J199)-COLUMN($L$12),ROW(J199)-ROW($L$12))="","",OFFSET($L$12,COLUMN(J199)-COLUMN($L$12),ROW(J199)-ROW($L$12)))</f>
      </c>
      <c r="G203" s="40"/>
      <c r="H203" s="40"/>
      <c r="I203" s="47"/>
      <c r="J203" s="39">
        <f ca="1">IF(OFFSET($P$16,COLUMN(N199)-COLUMN($P$16),ROW(N199)-ROW($P$16))="","",OFFSET($P$16,COLUMN(N199)-COLUMN($P$16),ROW(N199)-ROW($P$16)))</f>
      </c>
      <c r="K203" s="40"/>
      <c r="L203" s="40"/>
      <c r="M203" s="47"/>
      <c r="N203" s="30">
        <f ca="1">IF(OFFSET($T$20,COLUMN(R199)-COLUMN($T$20),ROW(R199)-ROW($T$20))="","",OFFSET($T$20,COLUMN(R199)-COLUMN($T$20),ROW(R199)-ROW($T$20)))</f>
      </c>
      <c r="O203" s="31"/>
      <c r="P203" s="31"/>
      <c r="Q203" s="47"/>
      <c r="R203" s="30">
        <f ca="1">IF(OFFSET($X$24,COLUMN(V199)-COLUMN($X$24),ROW(V199)-ROW($X$24))="","",OFFSET($X$24,COLUMN(V199)-COLUMN($X$24),ROW(V199)-ROW($X$24)))</f>
      </c>
      <c r="S203" s="31"/>
      <c r="T203" s="31"/>
      <c r="U203" s="47"/>
      <c r="V203" s="30">
        <f ca="1">IF(OFFSET($AB$28,COLUMN(Z199)-COLUMN($AB$28),ROW(Z199)-ROW($AB$28))="","",OFFSET($AB$28,COLUMN(Z199)-COLUMN($AB$28),ROW(Z199)-ROW($AB$28)))</f>
      </c>
      <c r="W203" s="31"/>
      <c r="X203" s="31"/>
      <c r="Y203" s="47"/>
      <c r="Z203" s="30">
        <f ca="1">IF(OFFSET($AF$32,COLUMN(AD199)-COLUMN($AF$32),ROW(AD199)-ROW($AF$32))="","",OFFSET($AF$32,COLUMN(AD199)-COLUMN($AF$32),ROW(AD199)-ROW($AF$32)))</f>
      </c>
      <c r="AA203" s="31"/>
      <c r="AB203" s="31"/>
      <c r="AC203" s="47"/>
      <c r="AD203" s="55"/>
      <c r="AE203" s="56"/>
      <c r="AF203" s="56"/>
      <c r="AG203" s="54"/>
      <c r="AH203" s="57"/>
      <c r="AI203" s="58"/>
      <c r="AJ203" s="58"/>
      <c r="AK203" s="32"/>
      <c r="AL203" s="82">
        <f>SUM(AM203:AO204)</f>
        <v>0</v>
      </c>
      <c r="AM203" s="83"/>
      <c r="AN203" s="83"/>
      <c r="AO203" s="83"/>
      <c r="AP203" s="102" t="e">
        <f>AH204+AH206+AD204+AD206+Z204+Z206+V206+V204+R206+R204+N206+N204+J206+J204+F206+F204+B206+B204</f>
        <v>#VALUE!</v>
      </c>
      <c r="AQ203" s="103" t="e">
        <f>AJ206+AJ204+AF206+AF204+AB206+AB204+X206+X204+T206+T204+P206+P204+L206+L204+H206+H204+D206+D204</f>
        <v>#VALUE!</v>
      </c>
      <c r="AR203" s="104" t="e">
        <f>AP203-AQ203</f>
        <v>#VALUE!</v>
      </c>
      <c r="AS203" s="83">
        <f>SUM(AM205:AO206)</f>
        <v>0</v>
      </c>
      <c r="AT203" s="105"/>
    </row>
    <row r="204" spans="1:46" ht="13.5">
      <c r="A204" s="38"/>
      <c r="B204" s="33">
        <f ca="1">IF(OFFSET($J$9,COLUMN($J$9)-COLUMN($J$9),ROW(H200)-ROW($J$9))="","",OFFSET($J$9,COLUMN($J$9)-COLUMN($J$9),ROW(H200)-ROW($J$9)))</f>
      </c>
      <c r="C204" s="16" t="s">
        <v>182</v>
      </c>
      <c r="D204" s="34">
        <f ca="1">IF(OFFSET($H$9,COLUMN(F200)-COLUMN($H$9),ROW(F200)-ROW($H$9))="","",OFFSET($H$9,COLUMN(F200)-COLUMN($H$9),ROW(F200)-ROW($H$9)))</f>
      </c>
      <c r="E204" s="44">
        <f>IF(B204="","",IF(B204&gt;D204,"○",IF(B204&gt;=D204,"△","●")))</f>
      </c>
      <c r="F204" s="33">
        <f ca="1">IF(OFFSET($N$13,COLUMN($N$13)-COLUMN($N$13),ROW(L200)-ROW($N$13))="","",OFFSET($N$13,COLUMN($N$13)-COLUMN($N$13),ROW(L200)-ROW($N$13)))</f>
      </c>
      <c r="G204" s="16" t="s">
        <v>182</v>
      </c>
      <c r="H204" s="34">
        <f ca="1">IF(OFFSET($L$13,COLUMN(J200)-COLUMN($L$13),ROW(J200)-ROW($L$13))="","",OFFSET($L$13,COLUMN(J200)-COLUMN($L$13),ROW(J200)-ROW($L$13)))</f>
      </c>
      <c r="I204" s="44">
        <f>IF(F204="","",IF(F204&gt;H204,"○",IF(F204&gt;=H204,"△","●")))</f>
      </c>
      <c r="J204" s="33">
        <f ca="1">IF(OFFSET($R$17,COLUMN(P200)-COLUMN($R$17),ROW(P200)-ROW($R$17))="","",OFFSET($R$17,COLUMN(P200)-COLUMN($R$17),ROW(P200)-ROW($R$17)))</f>
      </c>
      <c r="K204" s="16" t="s">
        <v>182</v>
      </c>
      <c r="L204" s="34">
        <f ca="1">IF(OFFSET($P$17,COLUMN(N200)-COLUMN($P$17),ROW(N200)-ROW($P$17))="","",OFFSET($P$17,COLUMN(N200)-COLUMN($P$17),ROW(N200)-ROW($P$17)))</f>
      </c>
      <c r="M204" s="44">
        <f>IF(J204="","",IF(J204&gt;L204,"○",IF(J204&gt;=L204,"△","●")))</f>
      </c>
      <c r="N204" s="33">
        <f ca="1">IF(OFFSET($V$21,COLUMN(T200)-COLUMN($V$21),ROW(T200)-ROW($V$21))="","",OFFSET($V$21,COLUMN(T200)-COLUMN($V$21),ROW(T200)-ROW($V$21)))</f>
      </c>
      <c r="O204" s="16" t="s">
        <v>182</v>
      </c>
      <c r="P204" s="34">
        <f ca="1">IF(OFFSET($T$21,COLUMN(R200)-COLUMN($T$21),ROW(R200)-ROW($T$21))="","",OFFSET($T$21,COLUMN(R200)-COLUMN($T$21),ROW(R200)-ROW($T$21)))</f>
      </c>
      <c r="Q204" s="44">
        <f>IF(N204="","",IF(N204&gt;P204,"○",IF(N204&gt;=P204,"△","●")))</f>
      </c>
      <c r="R204" s="33">
        <f ca="1">IF(OFFSET($Z$25,COLUMN(X200)-COLUMN($Z$25),ROW(X200)-ROW($Z$25))="","",OFFSET($Z$25,COLUMN(X200)-COLUMN($Z$25),ROW(X200)-ROW($Z$25)))</f>
      </c>
      <c r="S204" s="16" t="s">
        <v>182</v>
      </c>
      <c r="T204" s="34">
        <f ca="1">IF(OFFSET($X$25,COLUMN(V200)-COLUMN($X$25),ROW(V200)-ROW($X$25))="","",OFFSET($X$25,COLUMN(V200)-COLUMN($X$25),ROW(V200)-ROW($X$25)))</f>
      </c>
      <c r="U204" s="44">
        <f>IF(R204="","",IF(R204&gt;T204,"○",IF(R204&gt;=T204,"△","●")))</f>
      </c>
      <c r="V204" s="33">
        <f ca="1">IF(OFFSET($AD$29,COLUMN(AB200)-COLUMN($AD$29),ROW(AB200)-ROW($AD$29))="","",OFFSET($AD$29,COLUMN(AB200)-COLUMN($AD$29),ROW(AB200)-ROW($AD$29)))</f>
      </c>
      <c r="W204" s="16" t="s">
        <v>182</v>
      </c>
      <c r="X204" s="34">
        <f ca="1">IF(OFFSET($AB$29,COLUMN(Z200)-COLUMN($AB$29),ROW(Z200)-ROW($AB$29))="","",OFFSET($AB$29,COLUMN(Z200)-COLUMN($AB$29),ROW(Z200)-ROW($AB$29)))</f>
      </c>
      <c r="Y204" s="44">
        <f>IF(V204="","",IF(V204&gt;X204,"○",IF(V204&gt;=X204,"△","●")))</f>
      </c>
      <c r="Z204" s="33">
        <f ca="1">IF(OFFSET($AH$33,COLUMN(AF200)-COLUMN($AH$33),ROW(AF200)-ROW($AH$33))="","",OFFSET($AH$33,COLUMN(AF200)-COLUMN($AH$33),ROW(AF200)-ROW($AH$33)))</f>
      </c>
      <c r="AA204" s="16" t="s">
        <v>182</v>
      </c>
      <c r="AB204" s="34">
        <f ca="1">IF(OFFSET($AF$33,COLUMN(AD200)-COLUMN($AF$33),ROW(AD200)-ROW($AF$33))="","",OFFSET($AF$33,COLUMN(AD200)-COLUMN($AF$33),ROW(AD200)-ROW($AF$33)))</f>
      </c>
      <c r="AC204" s="44">
        <f>IF(Z204="","",IF(Z204&gt;AB204,"○",IF(Z204&gt;=AB204,"△","●")))</f>
      </c>
      <c r="AD204" s="61"/>
      <c r="AE204" s="62"/>
      <c r="AF204" s="62"/>
      <c r="AG204" s="14">
        <f>IF(AD204="","",IF(AD204&gt;AF204,"○",IF(AD204&gt;=AF204,"△","●")))</f>
      </c>
      <c r="AH204" s="15"/>
      <c r="AI204" s="16" t="s">
        <v>182</v>
      </c>
      <c r="AJ204" s="17"/>
      <c r="AK204" s="44">
        <f>IF(AH204="","",IF(AH204&gt;AJ204,"○",IF(AH204&gt;=AJ204,"△","●")))</f>
      </c>
      <c r="AL204" s="82"/>
      <c r="AM204" s="83"/>
      <c r="AN204" s="83"/>
      <c r="AO204" s="83"/>
      <c r="AP204" s="102"/>
      <c r="AQ204" s="103"/>
      <c r="AR204" s="104"/>
      <c r="AS204" s="83"/>
      <c r="AT204" s="105"/>
    </row>
    <row r="205" spans="1:46" ht="13.5">
      <c r="A205" s="38"/>
      <c r="B205" s="21">
        <f ca="1">IF(OFFSET($H$10,COLUMN(F201)-COLUMN($H$10),ROW(F201)-ROW($H$10))="","",OFFSET($H$10,COLUMN(F201)-COLUMN($H$10),ROW(F201)-ROW($H$10)))</f>
      </c>
      <c r="C205" s="22"/>
      <c r="D205" s="22"/>
      <c r="E205" s="36"/>
      <c r="F205" s="41">
        <f ca="1">IF(OFFSET($L$14,COLUMN(J201)-COLUMN($L$14),ROW(J201)-ROW($L$14))="","",OFFSET($L$14,COLUMN(J201)-COLUMN($L$14),ROW(J201)-ROW($L$14)))</f>
      </c>
      <c r="G205" s="42"/>
      <c r="H205" s="42"/>
      <c r="I205" s="36"/>
      <c r="J205" s="41">
        <f ca="1">IF(OFFSET($P$18,COLUMN(N201)-COLUMN($P$18),ROW(N201)-ROW($P$18))="","",OFFSET($P$18,COLUMN(N201)-COLUMN($P$18),ROW(N201)-ROW($P$18)))</f>
      </c>
      <c r="K205" s="42"/>
      <c r="L205" s="42"/>
      <c r="M205" s="36"/>
      <c r="N205" s="63">
        <f ca="1">IF(OFFSET($T$22,COLUMN(R201)-COLUMN($T$22),ROW(R201)-ROW($T$22))="","",OFFSET($T$22,COLUMN(R201)-COLUMN($T$22),ROW(R201)-ROW($T$22)))</f>
      </c>
      <c r="O205" s="64"/>
      <c r="P205" s="64"/>
      <c r="Q205" s="36"/>
      <c r="R205" s="41">
        <f ca="1">IF(OFFSET($X$26,COLUMN(V201)-COLUMN($X$26),ROW(V201)-ROW($X$26))="","",OFFSET($X$26,COLUMN(V201)-COLUMN($X$26),ROW(V201)-ROW($X$26)))</f>
      </c>
      <c r="S205" s="42"/>
      <c r="T205" s="42"/>
      <c r="U205" s="36"/>
      <c r="V205" s="41">
        <f ca="1">IF(OFFSET($AB$30,COLUMN(Z201)-COLUMN($AB$30),ROW(Z201)-ROW($AB$30))="","",OFFSET($AB$30,COLUMN(Z201)-COLUMN($AB$30),ROW(Z201)-ROW($AB$30)))</f>
      </c>
      <c r="W205" s="42"/>
      <c r="X205" s="42"/>
      <c r="Y205" s="36"/>
      <c r="Z205" s="41">
        <f ca="1">IF(OFFSET($AF$34,COLUMN(AD201)-COLUMN($AF$34),ROW(AD201)-ROW($AF$34))="","",OFFSET($AF$34,COLUMN(AD201)-COLUMN($AF$34),ROW(AD201)-ROW($AF$34)))</f>
      </c>
      <c r="AA205" s="42"/>
      <c r="AB205" s="42"/>
      <c r="AC205" s="36"/>
      <c r="AD205" s="18"/>
      <c r="AE205" s="19"/>
      <c r="AF205" s="19"/>
      <c r="AG205" s="20"/>
      <c r="AH205" s="21"/>
      <c r="AI205" s="22"/>
      <c r="AJ205" s="22"/>
      <c r="AK205" s="36"/>
      <c r="AL205" s="82"/>
      <c r="AM205" s="83"/>
      <c r="AN205" s="83"/>
      <c r="AO205" s="83"/>
      <c r="AP205" s="102"/>
      <c r="AQ205" s="103"/>
      <c r="AR205" s="104"/>
      <c r="AS205" s="83"/>
      <c r="AT205" s="105"/>
    </row>
    <row r="206" spans="1:46" ht="13.5">
      <c r="A206" s="38"/>
      <c r="B206" s="33">
        <f ca="1">IF(OFFSET($J$11,COLUMN($J$11)-COLUMN($J$11),ROW(H202)-ROW($J$11))="","",OFFSET($J$11,COLUMN($J$11)-COLUMN($J$11),ROW(H202)-ROW($J$11)))</f>
      </c>
      <c r="C206" s="16" t="s">
        <v>182</v>
      </c>
      <c r="D206" s="34">
        <f ca="1">IF(OFFSET($H$11,COLUMN(F202)-COLUMN($H$11),ROW(F202)-ROW($H$11))="","",OFFSET($H$11,COLUMN(F202)-COLUMN($H$11),ROW(F202)-ROW($H$11)))</f>
      </c>
      <c r="E206" s="37">
        <f>IF(B206="","",IF(B206&gt;D206,"○",IF(B206&gt;=D206,"△","●")))</f>
      </c>
      <c r="F206" s="45">
        <f ca="1">IF(OFFSET($N$15,COLUMN($N$15)-COLUMN($N$15),ROW(L202)-ROW($N$15))="","",OFFSET($N$15,COLUMN($N$15)-COLUMN($N$15),ROW(L202)-ROW($N$15)))</f>
      </c>
      <c r="G206" s="28" t="s">
        <v>182</v>
      </c>
      <c r="H206" s="46">
        <f ca="1">IF(OFFSET($L$15,COLUMN(J202)-COLUMN($L$15),ROW(J202)-ROW($L$15))="","",OFFSET($L$15,COLUMN(J202)-COLUMN($L$15),ROW(J202)-ROW($L$15)))</f>
      </c>
      <c r="I206" s="37">
        <f>IF(F206="","",IF(F206&gt;H206,"○",IF(F206&gt;=H206,"△","●")))</f>
      </c>
      <c r="J206" s="45">
        <f ca="1">IF(OFFSET($R$19,COLUMN(P202)-COLUMN($R$19),ROW(P202)-ROW($R$19))="","",OFFSET($R$19,COLUMN(P202)-COLUMN($R$19),ROW(P202)-ROW($R$19)))</f>
      </c>
      <c r="K206" s="28" t="s">
        <v>182</v>
      </c>
      <c r="L206" s="46">
        <f ca="1">IF(OFFSET($P$19,COLUMN(N202)-COLUMN($P$19),ROW(N202)-ROW($P$19))="","",OFFSET($P$19,COLUMN(N202)-COLUMN($P$19),ROW(N202)-ROW($P$19)))</f>
      </c>
      <c r="M206" s="37">
        <f>IF(J206="","",IF(J206&gt;L206,"○",IF(J206&gt;=L206,"△","●")))</f>
      </c>
      <c r="N206" s="45">
        <f ca="1">IF(OFFSET($V$23,COLUMN(T202)-COLUMN($V$23),ROW(T202)-ROW($V$23))="","",OFFSET($V$23,COLUMN(T202)-COLUMN($V$23),ROW(T202)-ROW($V$23)))</f>
      </c>
      <c r="O206" s="28" t="s">
        <v>182</v>
      </c>
      <c r="P206" s="46">
        <f ca="1">IF(OFFSET($T$23,COLUMN(R202)-COLUMN($T$23),ROW(R202)-ROW($T$23))="","",OFFSET($T$23,COLUMN(R202)-COLUMN($T$23),ROW(R202)-ROW($T$23)))</f>
      </c>
      <c r="Q206" s="37">
        <f>IF(N206="","",IF(N206&gt;P206,"○",IF(N206&gt;=P206,"△","●")))</f>
      </c>
      <c r="R206" s="45">
        <f ca="1">IF(OFFSET($Z$27,COLUMN(X202)-COLUMN($Z$27),ROW(X202)-ROW($Z$27))="","",OFFSET($Z$27,COLUMN(X202)-COLUMN($Z$27),ROW(X202)-ROW($Z$27)))</f>
      </c>
      <c r="S206" s="28" t="s">
        <v>182</v>
      </c>
      <c r="T206" s="46">
        <f ca="1">IF(OFFSET($T$23,COLUMN(V202)-COLUMN($T$23),ROW(V202)-ROW($T$23))="","",OFFSET($T$23,COLUMN(V202)-COLUMN($T$23),ROW(V202)-ROW($T$23)))</f>
      </c>
      <c r="U206" s="37">
        <f>IF(R206="","",IF(R206&gt;T206,"○",IF(R206&gt;=T206,"△","●")))</f>
      </c>
      <c r="V206" s="45">
        <f ca="1">IF(OFFSET($AD$31,COLUMN(AB202)-COLUMN($AD$31),ROW(AB202)-ROW($AD$31))="","",OFFSET($AD$31,COLUMN(AB202)-COLUMN($AD$31),ROW(AB202)-ROW($AD$31)))</f>
      </c>
      <c r="W206" s="28" t="s">
        <v>182</v>
      </c>
      <c r="X206" s="46">
        <f ca="1">IF(OFFSET($T$23,COLUMN(Z202)-COLUMN($T$23),ROW(Z202)-ROW($T$23))="","",OFFSET($T$23,COLUMN(Z202)-COLUMN($T$23),ROW(Z202)-ROW($T$23)))</f>
      </c>
      <c r="Y206" s="37">
        <f>IF(V206="","",IF(V206&gt;X206,"○",IF(V206&gt;=X206,"△","●")))</f>
      </c>
      <c r="Z206" s="45">
        <f ca="1">IF(OFFSET($AH$35,COLUMN(AF202)-COLUMN($AH$35),ROW(AF202)-ROW($AH$35))="","",OFFSET($AH$35,COLUMN(AF202)-COLUMN($AH$35),ROW(AF202)-ROW($AH$35)))</f>
      </c>
      <c r="AA206" s="28" t="s">
        <v>182</v>
      </c>
      <c r="AB206" s="46">
        <f ca="1">IF(OFFSET($T$23,COLUMN(AD202)-COLUMN($T$23),ROW(AD202)-ROW($T$23))="","",OFFSET($T$23,COLUMN(AD202)-COLUMN($T$23),ROW(AD202)-ROW($T$23)))</f>
      </c>
      <c r="AC206" s="37">
        <f>IF(Z206="","",IF(Z206&gt;AB206,"○",IF(Z206&gt;=AB206,"△","●")))</f>
      </c>
      <c r="AD206" s="74"/>
      <c r="AE206" s="24"/>
      <c r="AF206" s="75"/>
      <c r="AG206" s="26">
        <f>IF(AD206="","",IF(AD206&gt;AF206,"○",IF(AD206&gt;=AF206,"△","●")))</f>
      </c>
      <c r="AH206" s="27"/>
      <c r="AI206" s="28" t="s">
        <v>182</v>
      </c>
      <c r="AJ206" s="29"/>
      <c r="AK206" s="37">
        <f>IF(AH206="","",IF(AH206&gt;AJ206,"○",IF(AH206&gt;=AJ206,"△","●")))</f>
      </c>
      <c r="AL206" s="82"/>
      <c r="AM206" s="83"/>
      <c r="AN206" s="83"/>
      <c r="AO206" s="83"/>
      <c r="AP206" s="102"/>
      <c r="AQ206" s="103"/>
      <c r="AR206" s="104"/>
      <c r="AS206" s="83"/>
      <c r="AT206" s="105"/>
    </row>
    <row r="207" spans="1:46" ht="13.5">
      <c r="A207" s="38">
        <f>'リーグ組合せ'!D113</f>
        <v>0</v>
      </c>
      <c r="B207" s="30">
        <f ca="1">IF(OFFSET($H$8,COLUMN(F203)-COLUMN($H$8),ROW(F203)-ROW($H$8))="","",OFFSET($H$8,COLUMN(F203)-COLUMN($H$8),ROW(F203)-ROW($H$8)))</f>
      </c>
      <c r="C207" s="31"/>
      <c r="D207" s="31"/>
      <c r="E207" s="47"/>
      <c r="F207" s="39">
        <f ca="1">IF(OFFSET($L$12,COLUMN(J203)-COLUMN($L$12),ROW(J203)-ROW($L$12))="","",OFFSET($L$12,COLUMN(J203)-COLUMN($L$12),ROW(J203)-ROW($L$12)))</f>
      </c>
      <c r="G207" s="40"/>
      <c r="H207" s="40"/>
      <c r="I207" s="47"/>
      <c r="J207" s="39">
        <f ca="1">IF(OFFSET($P$16,COLUMN(N203)-COLUMN($P$16),ROW(N203)-ROW($P$16))="","",OFFSET($P$16,COLUMN(N203)-COLUMN($P$16),ROW(N203)-ROW($P$16)))</f>
      </c>
      <c r="K207" s="40"/>
      <c r="L207" s="40"/>
      <c r="M207" s="47"/>
      <c r="N207" s="30">
        <f ca="1">IF(OFFSET($T$20,COLUMN(R203)-COLUMN($T$20),ROW(R203)-ROW($T$20))="","",OFFSET($T$20,COLUMN(R203)-COLUMN($T$20),ROW(R203)-ROW($T$20)))</f>
      </c>
      <c r="O207" s="31"/>
      <c r="P207" s="31"/>
      <c r="Q207" s="47"/>
      <c r="R207" s="30">
        <f ca="1">IF(OFFSET($X$24,COLUMN(V203)-COLUMN($X$24),ROW(V203)-ROW($X$24))="","",OFFSET($X$24,COLUMN(V203)-COLUMN($X$24),ROW(V203)-ROW($X$24)))</f>
      </c>
      <c r="S207" s="31"/>
      <c r="T207" s="31"/>
      <c r="U207" s="47"/>
      <c r="V207" s="30">
        <f ca="1">IF(OFFSET($AB$28,COLUMN(Z203)-COLUMN($AB$28),ROW(Z203)-ROW($AB$28))="","",OFFSET($AB$28,COLUMN(Z203)-COLUMN($AB$28),ROW(Z203)-ROW($AB$28)))</f>
      </c>
      <c r="W207" s="31"/>
      <c r="X207" s="31"/>
      <c r="Y207" s="47"/>
      <c r="Z207" s="30">
        <f ca="1">IF(OFFSET($AF$32,COLUMN(AD203)-COLUMN($AF$32),ROW(AD203)-ROW($AF$32))="","",OFFSET($AF$32,COLUMN(AD203)-COLUMN($AF$32),ROW(AD203)-ROW($AF$32)))</f>
      </c>
      <c r="AA207" s="31"/>
      <c r="AB207" s="31"/>
      <c r="AC207" s="47"/>
      <c r="AD207" s="30">
        <f ca="1">IF(OFFSET($AJ$36,COLUMN(AH203)-COLUMN($AJ$36),ROW(AH203)-ROW($AJ$36))="","",OFFSET($AJ$36,COLUMN(AH203)-COLUMN($AJ$36),ROW(AH203)-ROW($AJ$36)))</f>
      </c>
      <c r="AE207" s="31"/>
      <c r="AF207" s="31"/>
      <c r="AG207" s="47"/>
      <c r="AH207" s="84"/>
      <c r="AI207" s="85"/>
      <c r="AJ207" s="85"/>
      <c r="AK207" s="86"/>
      <c r="AL207" s="82">
        <f>SUM(AM207:AO208)</f>
        <v>0</v>
      </c>
      <c r="AM207" s="83"/>
      <c r="AN207" s="83"/>
      <c r="AO207" s="83"/>
      <c r="AP207" s="102" t="e">
        <f>AH208+AH210+AD208+AD210+Z208+Z210+V210+V208+R210+R208+N210+N208+J210+J208+F210+F208+B210+B208</f>
        <v>#VALUE!</v>
      </c>
      <c r="AQ207" s="103" t="e">
        <f>AJ210+AJ208+AF210+AF208+AB210+AB208+X210+X208+T210+T208+P210+P208+L210+L208+H210+H208+D210+D208</f>
        <v>#VALUE!</v>
      </c>
      <c r="AR207" s="104" t="e">
        <f>AP207-AQ207</f>
        <v>#VALUE!</v>
      </c>
      <c r="AS207" s="83">
        <f>SUM(AM209:AO210)</f>
        <v>0</v>
      </c>
      <c r="AT207" s="105"/>
    </row>
    <row r="208" spans="1:46" ht="13.5">
      <c r="A208" s="38"/>
      <c r="B208" s="33">
        <f ca="1">IF(OFFSET($J$9,COLUMN($J$9)-COLUMN($J$9),ROW(H204)-ROW($J$9))="","",OFFSET($J$9,COLUMN($J$9)-COLUMN($J$9),ROW(H204)-ROW($J$9)))</f>
      </c>
      <c r="C208" s="16" t="s">
        <v>182</v>
      </c>
      <c r="D208" s="34">
        <f ca="1">IF(OFFSET($H$9,COLUMN(F204)-COLUMN($H$9),ROW(F204)-ROW($H$9))="","",OFFSET($H$9,COLUMN(F204)-COLUMN($H$9),ROW(F204)-ROW($H$9)))</f>
      </c>
      <c r="E208" s="44">
        <f>IF(B208="","",IF(B208&gt;D208,"○",IF(B208&gt;=D208,"△","●")))</f>
      </c>
      <c r="F208" s="33">
        <f ca="1">IF(OFFSET($N$13,COLUMN($N$13)-COLUMN($N$13),ROW(L204)-ROW($N$13))="","",OFFSET($N$13,COLUMN($N$13)-COLUMN($N$13),ROW(L204)-ROW($N$13)))</f>
      </c>
      <c r="G208" s="16" t="s">
        <v>182</v>
      </c>
      <c r="H208" s="34">
        <f ca="1">IF(OFFSET($L$13,COLUMN(J204)-COLUMN($L$13),ROW(J204)-ROW($L$13))="","",OFFSET($L$13,COLUMN(J204)-COLUMN($L$13),ROW(J204)-ROW($L$13)))</f>
      </c>
      <c r="I208" s="44">
        <f>IF(F208="","",IF(F208&gt;H208,"○",IF(F208&gt;=H208,"△","●")))</f>
      </c>
      <c r="J208" s="33">
        <f ca="1">IF(OFFSET($R$17,COLUMN(P204)-COLUMN($R$17),ROW(P204)-ROW($R$17))="","",OFFSET($R$17,COLUMN(P204)-COLUMN($R$17),ROW(P204)-ROW($R$17)))</f>
      </c>
      <c r="K208" s="16" t="s">
        <v>182</v>
      </c>
      <c r="L208" s="34">
        <f ca="1">IF(OFFSET($P$17,COLUMN(N204)-COLUMN($P$17),ROW(N204)-ROW($P$17))="","",OFFSET($P$17,COLUMN(N204)-COLUMN($P$17),ROW(N204)-ROW($P$17)))</f>
      </c>
      <c r="M208" s="44">
        <f>IF(J208="","",IF(J208&gt;L208,"○",IF(J208&gt;=L208,"△","●")))</f>
      </c>
      <c r="N208" s="33">
        <f ca="1">IF(OFFSET($V$21,COLUMN(T204)-COLUMN($V$21),ROW(T204)-ROW($V$21))="","",OFFSET($V$21,COLUMN(T204)-COLUMN($V$21),ROW(T204)-ROW($V$21)))</f>
      </c>
      <c r="O208" s="16" t="s">
        <v>182</v>
      </c>
      <c r="P208" s="34">
        <f ca="1">IF(OFFSET($T$21,COLUMN(R204)-COLUMN($T$21),ROW(R204)-ROW($T$21))="","",OFFSET($T$21,COLUMN(R204)-COLUMN($T$21),ROW(R204)-ROW($T$21)))</f>
      </c>
      <c r="Q208" s="44">
        <f>IF(N208="","",IF(N208&gt;P208,"○",IF(N208&gt;=P208,"△","●")))</f>
      </c>
      <c r="R208" s="33">
        <f ca="1">IF(OFFSET($Z$25,COLUMN(X204)-COLUMN($Z$25),ROW(X204)-ROW($Z$25))="","",OFFSET($Z$25,COLUMN(X204)-COLUMN($Z$25),ROW(X204)-ROW($Z$25)))</f>
      </c>
      <c r="S208" s="16" t="s">
        <v>182</v>
      </c>
      <c r="T208" s="34">
        <f ca="1">IF(OFFSET($X$25,COLUMN(V204)-COLUMN($X$25),ROW(V204)-ROW($X$25))="","",OFFSET($X$25,COLUMN(V204)-COLUMN($X$25),ROW(V204)-ROW($X$25)))</f>
      </c>
      <c r="U208" s="44">
        <f>IF(R208="","",IF(R208&gt;T208,"○",IF(R208&gt;=T208,"△","●")))</f>
      </c>
      <c r="V208" s="33">
        <f ca="1">IF(OFFSET($AD$29,COLUMN(AB204)-COLUMN($AD$29),ROW(AB204)-ROW($AD$29))="","",OFFSET($AD$29,COLUMN(AB204)-COLUMN($AD$29),ROW(AB204)-ROW($AD$29)))</f>
      </c>
      <c r="W208" s="16" t="s">
        <v>182</v>
      </c>
      <c r="X208" s="34">
        <f ca="1">IF(OFFSET($AB$29,COLUMN(Z204)-COLUMN($AB$29),ROW(Z204)-ROW($AB$29))="","",OFFSET($AB$29,COLUMN(Z204)-COLUMN($AB$29),ROW(Z204)-ROW($AB$29)))</f>
      </c>
      <c r="Y208" s="44">
        <f>IF(V208="","",IF(V208&gt;X208,"○",IF(V208&gt;=X208,"△","●")))</f>
      </c>
      <c r="Z208" s="33">
        <f ca="1">IF(OFFSET($AH$33,COLUMN(AF204)-COLUMN($AH$33),ROW(AF204)-ROW($AH$33))="","",OFFSET($AH$33,COLUMN(AF204)-COLUMN($AH$33),ROW(AF204)-ROW($AH$33)))</f>
      </c>
      <c r="AA208" s="16" t="s">
        <v>182</v>
      </c>
      <c r="AB208" s="34">
        <f ca="1">IF(OFFSET($AF$33,COLUMN(AD204)-COLUMN($AF$33),ROW(AD204)-ROW($AF$33))="","",OFFSET($AF$33,COLUMN(AD204)-COLUMN($AF$33),ROW(AD204)-ROW($AF$33)))</f>
      </c>
      <c r="AC208" s="44">
        <f>IF(Z208="","",IF(Z208&gt;AB208,"○",IF(Z208&gt;=AB208,"△","●")))</f>
      </c>
      <c r="AD208" s="33">
        <f ca="1">IF(OFFSET($AL$37,COLUMN(AJ204)-COLUMN($AL$37),ROW(AJ204)-ROW($AL$37))="","",OFFSET($AL$37,COLUMN(AJ204)-COLUMN($AL$37),ROW(AJ204)-ROW($AL$37)))</f>
      </c>
      <c r="AE208" s="16" t="s">
        <v>182</v>
      </c>
      <c r="AF208" s="34">
        <f ca="1">IF(OFFSET($AJ$37,COLUMN(AH204)-COLUMN($AJ$37),ROW(AH204)-ROW($AJ$37))="","",OFFSET($AJ$37,COLUMN(AH204)-COLUMN($AJ$37),ROW(AH204)-ROW($AJ$37)))</f>
      </c>
      <c r="AG208" s="44">
        <f>IF(AD208="","",IF(AD208&gt;AF208,"○",IF(AD208&gt;=AF208,"△","●")))</f>
      </c>
      <c r="AH208" s="11"/>
      <c r="AI208" s="12"/>
      <c r="AJ208" s="13"/>
      <c r="AK208" s="14">
        <f>IF(AH208="","",IF(AH208&gt;AJ208,"○",IF(AH208&gt;=AJ208,"△","●")))</f>
      </c>
      <c r="AL208" s="82"/>
      <c r="AM208" s="83"/>
      <c r="AN208" s="83"/>
      <c r="AO208" s="83"/>
      <c r="AP208" s="102"/>
      <c r="AQ208" s="103"/>
      <c r="AR208" s="104"/>
      <c r="AS208" s="83"/>
      <c r="AT208" s="105"/>
    </row>
    <row r="209" spans="1:46" ht="13.5">
      <c r="A209" s="38"/>
      <c r="B209" s="21">
        <f ca="1">IF(OFFSET($H$10,COLUMN(F205)-COLUMN($H$10),ROW(F205)-ROW($H$10))="","",OFFSET($H$10,COLUMN(F205)-COLUMN($H$10),ROW(F205)-ROW($H$10)))</f>
      </c>
      <c r="C209" s="22"/>
      <c r="D209" s="22"/>
      <c r="E209" s="36"/>
      <c r="F209" s="41">
        <f ca="1">IF(OFFSET($L$14,COLUMN(J205)-COLUMN($L$14),ROW(J205)-ROW($L$14))="","",OFFSET($L$14,COLUMN(J205)-COLUMN($L$14),ROW(J205)-ROW($L$14)))</f>
      </c>
      <c r="G209" s="42"/>
      <c r="H209" s="42"/>
      <c r="I209" s="36"/>
      <c r="J209" s="41">
        <f ca="1">IF(OFFSET($P$18,COLUMN(N205)-COLUMN($P$18),ROW(N205)-ROW($P$18))="","",OFFSET($P$18,COLUMN(N205)-COLUMN($P$18),ROW(N205)-ROW($P$18)))</f>
      </c>
      <c r="K209" s="42"/>
      <c r="L209" s="42"/>
      <c r="M209" s="36"/>
      <c r="N209" s="63">
        <f ca="1">IF(OFFSET($T$22,COLUMN(R205)-COLUMN($T$22),ROW(R205)-ROW($T$22))="","",OFFSET($T$22,COLUMN(R205)-COLUMN($T$22),ROW(R205)-ROW($T$22)))</f>
      </c>
      <c r="O209" s="64"/>
      <c r="P209" s="64"/>
      <c r="Q209" s="36"/>
      <c r="R209" s="41">
        <f ca="1">IF(OFFSET($X$26,COLUMN(V205)-COLUMN($X$26),ROW(V205)-ROW($X$26))="","",OFFSET($X$26,COLUMN(V205)-COLUMN($X$26),ROW(V205)-ROW($X$26)))</f>
      </c>
      <c r="S209" s="42"/>
      <c r="T209" s="42"/>
      <c r="U209" s="36"/>
      <c r="V209" s="41">
        <f ca="1">IF(OFFSET($AB$30,COLUMN(Z205)-COLUMN($AB$30),ROW(Z205)-ROW($AB$30))="","",OFFSET($AB$30,COLUMN(Z205)-COLUMN($AB$30),ROW(Z205)-ROW($AB$30)))</f>
      </c>
      <c r="W209" s="42"/>
      <c r="X209" s="42"/>
      <c r="Y209" s="36"/>
      <c r="Z209" s="41">
        <f ca="1">IF(OFFSET($AF$34,COLUMN(AD205)-COLUMN($AF$34),ROW(AD205)-ROW($AF$34))="","",OFFSET($AF$34,COLUMN(AD205)-COLUMN($AF$34),ROW(AD205)-ROW($AF$34)))</f>
      </c>
      <c r="AA209" s="42"/>
      <c r="AB209" s="42"/>
      <c r="AC209" s="36"/>
      <c r="AD209" s="63">
        <f ca="1">IF(OFFSET($AJ$38,COLUMN(AH205)-COLUMN($AJ$38),ROW(AH205)-ROW($AJ$38))="","",OFFSET($AJ$38,COLUMN(AH205)-COLUMN($AJ$38),ROW(AH205)-ROW($AJ$38)))</f>
      </c>
      <c r="AE209" s="64"/>
      <c r="AF209" s="64"/>
      <c r="AG209" s="36"/>
      <c r="AH209" s="18"/>
      <c r="AI209" s="19"/>
      <c r="AJ209" s="19"/>
      <c r="AK209" s="20"/>
      <c r="AL209" s="82"/>
      <c r="AM209" s="83"/>
      <c r="AN209" s="83"/>
      <c r="AO209" s="83"/>
      <c r="AP209" s="102"/>
      <c r="AQ209" s="103"/>
      <c r="AR209" s="104"/>
      <c r="AS209" s="83"/>
      <c r="AT209" s="105"/>
    </row>
    <row r="210" spans="1:46" ht="13.5">
      <c r="A210" s="38"/>
      <c r="B210" s="49">
        <f ca="1">IF(OFFSET($J$11,COLUMN($J$11)-COLUMN($J$11),ROW(H206)-ROW($J$11))="","",OFFSET($J$11,COLUMN($J$11)-COLUMN($J$11),ROW(H206)-ROW($J$11)))</f>
      </c>
      <c r="C210" s="50" t="s">
        <v>182</v>
      </c>
      <c r="D210" s="51">
        <f ca="1">IF(OFFSET($H$11,COLUMN(F206)-COLUMN($H$11),ROW(F206)-ROW($H$11))="","",OFFSET($H$11,COLUMN(F206)-COLUMN($H$11),ROW(F206)-ROW($H$11)))</f>
      </c>
      <c r="E210" s="52">
        <f>IF(B210="","",IF(B210&gt;D210,"○",IF(B210&gt;=D210,"△","●")))</f>
      </c>
      <c r="F210" s="49">
        <f ca="1">IF(OFFSET($N$15,COLUMN($N$15)-COLUMN($N$15),ROW(L206)-ROW($N$15))="","",OFFSET($N$15,COLUMN($N$15)-COLUMN($N$15),ROW(L206)-ROW($N$15)))</f>
      </c>
      <c r="G210" s="50" t="s">
        <v>182</v>
      </c>
      <c r="H210" s="51">
        <f ca="1">IF(OFFSET($L$15,COLUMN(J206)-COLUMN($L$15),ROW(J206)-ROW($L$15))="","",OFFSET($L$15,COLUMN(J206)-COLUMN($L$15),ROW(J206)-ROW($L$15)))</f>
      </c>
      <c r="I210" s="52">
        <f>IF(F210="","",IF(F210&gt;H210,"○",IF(F210&gt;=H210,"△","●")))</f>
      </c>
      <c r="J210" s="49">
        <f ca="1">IF(OFFSET($R$19,COLUMN(P206)-COLUMN($R$19),ROW(P206)-ROW($R$19))="","",OFFSET($R$19,COLUMN(P206)-COLUMN($R$19),ROW(P206)-ROW($R$19)))</f>
      </c>
      <c r="K210" s="50" t="s">
        <v>182</v>
      </c>
      <c r="L210" s="51">
        <f ca="1">IF(OFFSET($P$19,COLUMN(N206)-COLUMN($P$19),ROW(N206)-ROW($P$19))="","",OFFSET($P$19,COLUMN(N206)-COLUMN($P$19),ROW(N206)-ROW($P$19)))</f>
      </c>
      <c r="M210" s="52">
        <f>IF(J210="","",IF(J210&gt;L210,"○",IF(J210&gt;=L210,"△","●")))</f>
      </c>
      <c r="N210" s="49">
        <f ca="1">IF(OFFSET($V$23,COLUMN(T206)-COLUMN($V$23),ROW(T206)-ROW($V$23))="","",OFFSET($V$23,COLUMN(T206)-COLUMN($V$23),ROW(T206)-ROW($V$23)))</f>
      </c>
      <c r="O210" s="50" t="s">
        <v>182</v>
      </c>
      <c r="P210" s="51">
        <f ca="1">IF(OFFSET($T$23,COLUMN(R206)-COLUMN($T$23),ROW(R206)-ROW($T$23))="","",OFFSET($T$23,COLUMN(R206)-COLUMN($T$23),ROW(R206)-ROW($T$23)))</f>
      </c>
      <c r="Q210" s="52">
        <f>IF(N210="","",IF(N210&gt;P210,"○",IF(N210&gt;=P210,"△","●")))</f>
      </c>
      <c r="R210" s="49">
        <f ca="1">IF(OFFSET($Z$27,COLUMN(X206)-COLUMN($Z$27),ROW(X206)-ROW($Z$27))="","",OFFSET($Z$27,COLUMN(X206)-COLUMN($Z$27),ROW(X206)-ROW($Z$27)))</f>
      </c>
      <c r="S210" s="50" t="s">
        <v>182</v>
      </c>
      <c r="T210" s="51">
        <f ca="1">IF(OFFSET($T$23,COLUMN(V206)-COLUMN($T$23),ROW(V206)-ROW($T$23))="","",OFFSET($T$23,COLUMN(V206)-COLUMN($T$23),ROW(V206)-ROW($T$23)))</f>
      </c>
      <c r="U210" s="52">
        <f>IF(R210="","",IF(R210&gt;T210,"○",IF(R210&gt;=T210,"△","●")))</f>
      </c>
      <c r="V210" s="49">
        <f ca="1">IF(OFFSET($AD$31,COLUMN(AB206)-COLUMN($AD$31),ROW(AB206)-ROW($AD$31))="","",OFFSET($AD$31,COLUMN(AB206)-COLUMN($AD$31),ROW(AB206)-ROW($AD$31)))</f>
      </c>
      <c r="W210" s="50" t="s">
        <v>182</v>
      </c>
      <c r="X210" s="51">
        <f ca="1">IF(OFFSET($T$23,COLUMN(Z206)-COLUMN($T$23),ROW(Z206)-ROW($T$23))="","",OFFSET($T$23,COLUMN(Z206)-COLUMN($T$23),ROW(Z206)-ROW($T$23)))</f>
      </c>
      <c r="Y210" s="52">
        <f>IF(V210="","",IF(V210&gt;X210,"○",IF(V210&gt;=X210,"△","●")))</f>
      </c>
      <c r="Z210" s="49">
        <f ca="1">IF(OFFSET($AH$35,COLUMN(AF206)-COLUMN($AH$35),ROW(AF206)-ROW($AH$35))="","",OFFSET($AH$35,COLUMN(AF206)-COLUMN($AH$35),ROW(AF206)-ROW($AH$35)))</f>
      </c>
      <c r="AA210" s="50" t="s">
        <v>182</v>
      </c>
      <c r="AB210" s="51">
        <f ca="1">IF(OFFSET($T$23,COLUMN(AD206)-COLUMN($T$23),ROW(AD206)-ROW($T$23))="","",OFFSET($T$23,COLUMN(AD206)-COLUMN($T$23),ROW(AD206)-ROW($T$23)))</f>
      </c>
      <c r="AC210" s="52">
        <f>IF(Z210="","",IF(Z210&gt;AB210,"○",IF(Z210&gt;=AB210,"△","●")))</f>
      </c>
      <c r="AD210" s="49">
        <f ca="1">IF(OFFSET($AL$39,COLUMN(AJ206)-COLUMN($AL$39),ROW(AJ206)-ROW($AL$39))="","",OFFSET($AL$39,COLUMN(AJ206)-COLUMN($AL$39),ROW(AJ206)-ROW($AL$39)))</f>
      </c>
      <c r="AE210" s="50" t="s">
        <v>182</v>
      </c>
      <c r="AF210" s="51">
        <f ca="1">IF(OFFSET($T$23,COLUMN(AH206)-COLUMN($T$23),ROW(AH206)-ROW($T$23))="","",OFFSET($T$23,COLUMN(AH206)-COLUMN($T$23),ROW(AH206)-ROW($T$23)))</f>
      </c>
      <c r="AG210" s="52">
        <f>IF(AD210="","",IF(AD210&gt;AF210,"○",IF(AD210&gt;=AF210,"△","●")))</f>
      </c>
      <c r="AH210" s="87"/>
      <c r="AI210" s="88"/>
      <c r="AJ210" s="89"/>
      <c r="AK210" s="90">
        <f>IF(AH210="","",IF(AH210&gt;AJ210,"○",IF(AH210&gt;=AJ210,"△","●")))</f>
      </c>
      <c r="AL210" s="91"/>
      <c r="AM210" s="92"/>
      <c r="AN210" s="92"/>
      <c r="AO210" s="92"/>
      <c r="AP210" s="109"/>
      <c r="AQ210" s="110"/>
      <c r="AR210" s="111"/>
      <c r="AS210" s="92"/>
      <c r="AT210" s="112"/>
    </row>
    <row r="212" spans="1:46" ht="12.75" customHeight="1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</row>
    <row r="213" spans="1:46" ht="12.75" customHeight="1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</row>
    <row r="214" spans="1:46" ht="12.75" customHeight="1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</row>
    <row r="215" spans="1:46" ht="12.75" customHeight="1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</row>
    <row r="216" spans="1:46" ht="12.75" customHeight="1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</row>
    <row r="217" spans="1:46" ht="12.75" customHeight="1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</row>
    <row r="218" spans="1:46" ht="12.75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</row>
    <row r="219" spans="1:46" ht="12.75" customHeight="1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</row>
    <row r="220" spans="1:46" ht="12.75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</row>
    <row r="221" spans="1:46" ht="12.75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</row>
    <row r="222" spans="1:46" ht="12.75" customHeight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</row>
    <row r="223" spans="1:46" ht="12.75" customHeight="1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</row>
    <row r="224" spans="1:46" ht="12.75" customHeight="1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</row>
    <row r="225" spans="1:46" ht="12.7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</row>
    <row r="226" spans="1:46" ht="12.75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</row>
    <row r="227" spans="1:46" ht="12.7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</row>
    <row r="228" spans="1:46" ht="12.75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</row>
    <row r="229" spans="1:46" ht="12.75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</row>
    <row r="230" spans="1:46" ht="12.75" customHeight="1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</row>
    <row r="231" spans="1:46" ht="12.75" customHeight="1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</row>
    <row r="232" spans="1:46" ht="12.75" customHeight="1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</row>
    <row r="233" spans="1:46" ht="12.75" customHeight="1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</row>
    <row r="234" spans="1:46" ht="12.75" customHeight="1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</row>
    <row r="235" spans="1:46" ht="12.75" customHeight="1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</row>
    <row r="236" spans="1:46" ht="12.75" customHeight="1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</row>
    <row r="237" spans="1:46" ht="12.75" customHeight="1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</row>
    <row r="238" spans="1:46" ht="12.75" customHeight="1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</row>
    <row r="239" spans="1:46" ht="12.75" customHeight="1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</row>
    <row r="240" spans="1:46" ht="12.75" customHeight="1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</row>
    <row r="241" spans="1:46" ht="12.75" customHeight="1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</row>
    <row r="242" spans="1:46" ht="12.75" customHeight="1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</row>
    <row r="243" spans="1:46" ht="12.75" customHeight="1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</row>
    <row r="244" spans="1:46" ht="12.75" customHeight="1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</row>
    <row r="245" spans="1:46" ht="12.75" customHeight="1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</row>
    <row r="246" spans="1:46" ht="12.75" customHeight="1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</row>
    <row r="247" spans="1:46" ht="12.75" customHeight="1">
      <c r="A247" s="116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</row>
    <row r="248" spans="1:46" ht="12.75" customHeight="1">
      <c r="A248" s="116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</row>
    <row r="249" spans="1:46" ht="12.75" customHeight="1">
      <c r="A249" s="116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</row>
    <row r="250" spans="1:46" ht="12.75" customHeight="1">
      <c r="A250" s="116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</row>
    <row r="251" spans="1:46" ht="12.75" customHeight="1">
      <c r="A251" s="116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</row>
    <row r="252" spans="1:46" ht="12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</row>
    <row r="253" spans="1:46" ht="13.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</row>
    <row r="254" ht="13.5">
      <c r="A254" s="117"/>
    </row>
    <row r="255" ht="13.5">
      <c r="A255" s="117"/>
    </row>
  </sheetData>
  <sheetProtection/>
  <mergeCells count="2065"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X6:AZ6"/>
    <mergeCell ref="BB6:BD6"/>
    <mergeCell ref="BF6:BH6"/>
    <mergeCell ref="BJ6:BL6"/>
    <mergeCell ref="BN6:BP6"/>
    <mergeCell ref="BR6:BT6"/>
    <mergeCell ref="BV6:BX6"/>
    <mergeCell ref="BZ6:CB6"/>
    <mergeCell ref="CD6:CF6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X8:AZ8"/>
    <mergeCell ref="BB8:BD8"/>
    <mergeCell ref="BF8:BH8"/>
    <mergeCell ref="BJ8:BL8"/>
    <mergeCell ref="BN8:BP8"/>
    <mergeCell ref="BR8:BT8"/>
    <mergeCell ref="BV8:BX8"/>
    <mergeCell ref="BZ8:CB8"/>
    <mergeCell ref="CD8:CF8"/>
    <mergeCell ref="B10:D10"/>
    <mergeCell ref="F10:H10"/>
    <mergeCell ref="J10:L10"/>
    <mergeCell ref="N10:P10"/>
    <mergeCell ref="R10:T10"/>
    <mergeCell ref="V10:X10"/>
    <mergeCell ref="Z10:AB10"/>
    <mergeCell ref="AD10:AF10"/>
    <mergeCell ref="AH10:AJ10"/>
    <mergeCell ref="AX10:AZ10"/>
    <mergeCell ref="BB10:BD10"/>
    <mergeCell ref="BF10:BH10"/>
    <mergeCell ref="BJ10:BL10"/>
    <mergeCell ref="BN10:BP10"/>
    <mergeCell ref="BR10:BT10"/>
    <mergeCell ref="BV10:BX10"/>
    <mergeCell ref="BZ10:CB10"/>
    <mergeCell ref="CD10:CF10"/>
    <mergeCell ref="B12:D12"/>
    <mergeCell ref="F12:H12"/>
    <mergeCell ref="J12:L12"/>
    <mergeCell ref="N12:P12"/>
    <mergeCell ref="R12:T12"/>
    <mergeCell ref="V12:X12"/>
    <mergeCell ref="Z12:AB12"/>
    <mergeCell ref="AD12:AF12"/>
    <mergeCell ref="AH12:AJ12"/>
    <mergeCell ref="AX12:AZ12"/>
    <mergeCell ref="BB12:BD12"/>
    <mergeCell ref="BF12:BH12"/>
    <mergeCell ref="BJ12:BL12"/>
    <mergeCell ref="BN12:BP12"/>
    <mergeCell ref="BR12:BT12"/>
    <mergeCell ref="BV12:BX12"/>
    <mergeCell ref="BZ12:CB12"/>
    <mergeCell ref="CD12:CF12"/>
    <mergeCell ref="B14:D14"/>
    <mergeCell ref="F14:H14"/>
    <mergeCell ref="J14:L14"/>
    <mergeCell ref="N14:P14"/>
    <mergeCell ref="R14:T14"/>
    <mergeCell ref="V14:X14"/>
    <mergeCell ref="Z14:AB14"/>
    <mergeCell ref="AD14:AF14"/>
    <mergeCell ref="AH14:AJ14"/>
    <mergeCell ref="AX14:AZ14"/>
    <mergeCell ref="BB14:BD14"/>
    <mergeCell ref="BF14:BH14"/>
    <mergeCell ref="BJ14:BL14"/>
    <mergeCell ref="BN14:BP14"/>
    <mergeCell ref="BR14:BT14"/>
    <mergeCell ref="BV14:BX14"/>
    <mergeCell ref="BZ14:CB14"/>
    <mergeCell ref="CD14:CF14"/>
    <mergeCell ref="B16:D16"/>
    <mergeCell ref="F16:G16"/>
    <mergeCell ref="J16:L16"/>
    <mergeCell ref="N16:P16"/>
    <mergeCell ref="R16:T16"/>
    <mergeCell ref="V16:X16"/>
    <mergeCell ref="Z16:AB16"/>
    <mergeCell ref="AD16:AF16"/>
    <mergeCell ref="AH16:AJ16"/>
    <mergeCell ref="AX16:AZ16"/>
    <mergeCell ref="BB16:BC16"/>
    <mergeCell ref="BF16:BH16"/>
    <mergeCell ref="BJ16:BL16"/>
    <mergeCell ref="BN16:BP16"/>
    <mergeCell ref="BR16:BT16"/>
    <mergeCell ref="BV16:BX16"/>
    <mergeCell ref="BZ16:CB16"/>
    <mergeCell ref="CD16:CF16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X18:AZ18"/>
    <mergeCell ref="BB18:BD18"/>
    <mergeCell ref="BF18:BH18"/>
    <mergeCell ref="BJ18:BL18"/>
    <mergeCell ref="BN18:BP18"/>
    <mergeCell ref="BR18:BT18"/>
    <mergeCell ref="BV18:BX18"/>
    <mergeCell ref="BZ18:CB18"/>
    <mergeCell ref="CD18:CF18"/>
    <mergeCell ref="B20:D20"/>
    <mergeCell ref="F20:G20"/>
    <mergeCell ref="J20:K20"/>
    <mergeCell ref="N20:P20"/>
    <mergeCell ref="R20:T20"/>
    <mergeCell ref="V20:X20"/>
    <mergeCell ref="Z20:AB20"/>
    <mergeCell ref="AD20:AF20"/>
    <mergeCell ref="AH20:AJ20"/>
    <mergeCell ref="AX20:AZ20"/>
    <mergeCell ref="BB20:BC20"/>
    <mergeCell ref="BF20:BG20"/>
    <mergeCell ref="BJ20:BL20"/>
    <mergeCell ref="BN20:BP20"/>
    <mergeCell ref="BR20:BT20"/>
    <mergeCell ref="BV20:BX20"/>
    <mergeCell ref="BZ20:CB20"/>
    <mergeCell ref="CD20:CF20"/>
    <mergeCell ref="B22:D22"/>
    <mergeCell ref="F22:H22"/>
    <mergeCell ref="J22:L22"/>
    <mergeCell ref="N22:P22"/>
    <mergeCell ref="R22:T22"/>
    <mergeCell ref="V22:X22"/>
    <mergeCell ref="Z22:AB22"/>
    <mergeCell ref="AD22:AF22"/>
    <mergeCell ref="AH22:AJ22"/>
    <mergeCell ref="AX22:AZ22"/>
    <mergeCell ref="BB22:BD22"/>
    <mergeCell ref="BF22:BH22"/>
    <mergeCell ref="BJ22:BL22"/>
    <mergeCell ref="BN22:BP22"/>
    <mergeCell ref="BR22:BT22"/>
    <mergeCell ref="BV22:BX22"/>
    <mergeCell ref="BZ22:CB22"/>
    <mergeCell ref="CD22:CF22"/>
    <mergeCell ref="B24:D24"/>
    <mergeCell ref="F24:H24"/>
    <mergeCell ref="J24:L24"/>
    <mergeCell ref="N24:P24"/>
    <mergeCell ref="R24:T24"/>
    <mergeCell ref="V24:X24"/>
    <mergeCell ref="Z24:AB24"/>
    <mergeCell ref="AD24:AF24"/>
    <mergeCell ref="AH24:AJ24"/>
    <mergeCell ref="AX24:AZ24"/>
    <mergeCell ref="BB24:BD24"/>
    <mergeCell ref="BF24:BH24"/>
    <mergeCell ref="BJ24:BL24"/>
    <mergeCell ref="BN24:BP24"/>
    <mergeCell ref="BR24:BT24"/>
    <mergeCell ref="BV24:BX24"/>
    <mergeCell ref="BZ24:CB24"/>
    <mergeCell ref="CD24:CF24"/>
    <mergeCell ref="B26:D26"/>
    <mergeCell ref="F26:H26"/>
    <mergeCell ref="J26:L26"/>
    <mergeCell ref="N26:P26"/>
    <mergeCell ref="R26:T26"/>
    <mergeCell ref="V26:X26"/>
    <mergeCell ref="Z26:AB26"/>
    <mergeCell ref="AD26:AF26"/>
    <mergeCell ref="AH26:AJ26"/>
    <mergeCell ref="AX26:AZ26"/>
    <mergeCell ref="BB26:BD26"/>
    <mergeCell ref="BF26:BH26"/>
    <mergeCell ref="BJ26:BL26"/>
    <mergeCell ref="BN26:BP26"/>
    <mergeCell ref="BR26:BT26"/>
    <mergeCell ref="BV26:BX26"/>
    <mergeCell ref="BZ26:CB26"/>
    <mergeCell ref="CD26:CF26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AX28:AZ28"/>
    <mergeCell ref="BB28:BD28"/>
    <mergeCell ref="BF28:BH28"/>
    <mergeCell ref="BJ28:BL28"/>
    <mergeCell ref="BN28:BP28"/>
    <mergeCell ref="BR28:BT28"/>
    <mergeCell ref="BV28:BX28"/>
    <mergeCell ref="BZ28:CB28"/>
    <mergeCell ref="CD28:CF28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AX30:AZ30"/>
    <mergeCell ref="BB30:BD30"/>
    <mergeCell ref="BF30:BH30"/>
    <mergeCell ref="BJ30:BL30"/>
    <mergeCell ref="BN30:BP30"/>
    <mergeCell ref="BR30:BT30"/>
    <mergeCell ref="BV30:BX30"/>
    <mergeCell ref="BZ30:CB30"/>
    <mergeCell ref="CD30:CF30"/>
    <mergeCell ref="B32:D32"/>
    <mergeCell ref="F32:H32"/>
    <mergeCell ref="J32:L32"/>
    <mergeCell ref="N32:P32"/>
    <mergeCell ref="R32:T32"/>
    <mergeCell ref="V32:X32"/>
    <mergeCell ref="Z32:AB32"/>
    <mergeCell ref="AD32:AF32"/>
    <mergeCell ref="AH32:AJ32"/>
    <mergeCell ref="AX32:AZ32"/>
    <mergeCell ref="BB32:BD32"/>
    <mergeCell ref="BF32:BH32"/>
    <mergeCell ref="BJ32:BL32"/>
    <mergeCell ref="BN32:BP32"/>
    <mergeCell ref="BR32:BT32"/>
    <mergeCell ref="BV32:BX32"/>
    <mergeCell ref="BZ32:CB32"/>
    <mergeCell ref="CD32:CF32"/>
    <mergeCell ref="B34:D34"/>
    <mergeCell ref="F34:H34"/>
    <mergeCell ref="J34:L34"/>
    <mergeCell ref="N34:P34"/>
    <mergeCell ref="R34:T34"/>
    <mergeCell ref="V34:X34"/>
    <mergeCell ref="Z34:AB34"/>
    <mergeCell ref="AH34:AJ34"/>
    <mergeCell ref="AX34:AZ34"/>
    <mergeCell ref="BB34:BD34"/>
    <mergeCell ref="BF34:BH34"/>
    <mergeCell ref="BJ34:BL34"/>
    <mergeCell ref="BN34:BP34"/>
    <mergeCell ref="BR34:BT34"/>
    <mergeCell ref="BV34:BX34"/>
    <mergeCell ref="CD34:CF34"/>
    <mergeCell ref="B36:D36"/>
    <mergeCell ref="F36:H36"/>
    <mergeCell ref="J36:L36"/>
    <mergeCell ref="N36:P36"/>
    <mergeCell ref="R36:T36"/>
    <mergeCell ref="V36:X36"/>
    <mergeCell ref="Z36:AB36"/>
    <mergeCell ref="AH36:AJ36"/>
    <mergeCell ref="AX36:AZ36"/>
    <mergeCell ref="BB36:BD36"/>
    <mergeCell ref="BF36:BH36"/>
    <mergeCell ref="BJ36:BL36"/>
    <mergeCell ref="BN36:BP36"/>
    <mergeCell ref="BR36:BT36"/>
    <mergeCell ref="BV36:BX36"/>
    <mergeCell ref="CD36:CF36"/>
    <mergeCell ref="B38:D38"/>
    <mergeCell ref="F38:H38"/>
    <mergeCell ref="J38:L38"/>
    <mergeCell ref="N38:P38"/>
    <mergeCell ref="R38:T38"/>
    <mergeCell ref="V38:X38"/>
    <mergeCell ref="Z38:AB38"/>
    <mergeCell ref="AD38:AF38"/>
    <mergeCell ref="AX38:AZ38"/>
    <mergeCell ref="BB38:BD38"/>
    <mergeCell ref="BF38:BH38"/>
    <mergeCell ref="BJ38:BL38"/>
    <mergeCell ref="BN38:BP38"/>
    <mergeCell ref="BR38:BT38"/>
    <mergeCell ref="BV38:BX38"/>
    <mergeCell ref="BZ38:CB38"/>
    <mergeCell ref="B40:D40"/>
    <mergeCell ref="F40:H40"/>
    <mergeCell ref="J40:L40"/>
    <mergeCell ref="N40:P40"/>
    <mergeCell ref="R40:T40"/>
    <mergeCell ref="V40:X40"/>
    <mergeCell ref="Z40:AB40"/>
    <mergeCell ref="AD40:AF40"/>
    <mergeCell ref="AX40:AZ40"/>
    <mergeCell ref="BB40:BD40"/>
    <mergeCell ref="BF40:BH40"/>
    <mergeCell ref="BJ40:BL40"/>
    <mergeCell ref="BN40:BP40"/>
    <mergeCell ref="BR40:BT40"/>
    <mergeCell ref="BV40:BX40"/>
    <mergeCell ref="BZ40:CB40"/>
    <mergeCell ref="B48:D48"/>
    <mergeCell ref="F48:H48"/>
    <mergeCell ref="J48:L48"/>
    <mergeCell ref="N48:P48"/>
    <mergeCell ref="R48:T48"/>
    <mergeCell ref="V48:X48"/>
    <mergeCell ref="Z48:AB48"/>
    <mergeCell ref="AD48:AF48"/>
    <mergeCell ref="AH48:AJ48"/>
    <mergeCell ref="AX48:AZ48"/>
    <mergeCell ref="BB48:BD48"/>
    <mergeCell ref="BF48:BH48"/>
    <mergeCell ref="BJ48:BL48"/>
    <mergeCell ref="BN48:BP48"/>
    <mergeCell ref="BR48:BT48"/>
    <mergeCell ref="BV48:BX48"/>
    <mergeCell ref="BZ48:CB48"/>
    <mergeCell ref="CD48:CF48"/>
    <mergeCell ref="B50:D50"/>
    <mergeCell ref="F50:H50"/>
    <mergeCell ref="J50:L50"/>
    <mergeCell ref="N50:P50"/>
    <mergeCell ref="R50:T50"/>
    <mergeCell ref="V50:X50"/>
    <mergeCell ref="Z50:AB50"/>
    <mergeCell ref="AD50:AF50"/>
    <mergeCell ref="AH50:AJ50"/>
    <mergeCell ref="AX50:AZ50"/>
    <mergeCell ref="BB50:BD50"/>
    <mergeCell ref="BF50:BH50"/>
    <mergeCell ref="BJ50:BL50"/>
    <mergeCell ref="BN50:BP50"/>
    <mergeCell ref="BR50:BT50"/>
    <mergeCell ref="BV50:BX50"/>
    <mergeCell ref="BZ50:CB50"/>
    <mergeCell ref="CD50:CF50"/>
    <mergeCell ref="B52:D52"/>
    <mergeCell ref="F52:H52"/>
    <mergeCell ref="J52:L52"/>
    <mergeCell ref="N52:P52"/>
    <mergeCell ref="R52:T52"/>
    <mergeCell ref="V52:X52"/>
    <mergeCell ref="Z52:AB52"/>
    <mergeCell ref="AD52:AF52"/>
    <mergeCell ref="AH52:AJ52"/>
    <mergeCell ref="AX52:AZ52"/>
    <mergeCell ref="BB52:BD52"/>
    <mergeCell ref="BF52:BH52"/>
    <mergeCell ref="BJ52:BL52"/>
    <mergeCell ref="BN52:BP52"/>
    <mergeCell ref="BR52:BT52"/>
    <mergeCell ref="BV52:BX52"/>
    <mergeCell ref="BZ52:CB52"/>
    <mergeCell ref="CD52:CF52"/>
    <mergeCell ref="B54:D54"/>
    <mergeCell ref="F54:H54"/>
    <mergeCell ref="J54:L54"/>
    <mergeCell ref="N54:P54"/>
    <mergeCell ref="R54:T54"/>
    <mergeCell ref="V54:X54"/>
    <mergeCell ref="Z54:AB54"/>
    <mergeCell ref="AD54:AF54"/>
    <mergeCell ref="AH54:AJ54"/>
    <mergeCell ref="AX54:AZ54"/>
    <mergeCell ref="BB54:BD54"/>
    <mergeCell ref="BF54:BH54"/>
    <mergeCell ref="BJ54:BL54"/>
    <mergeCell ref="BN54:BP54"/>
    <mergeCell ref="BR54:BT54"/>
    <mergeCell ref="BV54:BX54"/>
    <mergeCell ref="BZ54:CB54"/>
    <mergeCell ref="CD54:CF54"/>
    <mergeCell ref="B56:D56"/>
    <mergeCell ref="F56:H56"/>
    <mergeCell ref="J56:L56"/>
    <mergeCell ref="N56:P56"/>
    <mergeCell ref="R56:T56"/>
    <mergeCell ref="V56:X56"/>
    <mergeCell ref="Z56:AB56"/>
    <mergeCell ref="AD56:AF56"/>
    <mergeCell ref="AH56:AJ56"/>
    <mergeCell ref="AX56:AZ56"/>
    <mergeCell ref="BB56:BD56"/>
    <mergeCell ref="BF56:BH56"/>
    <mergeCell ref="BJ56:BL56"/>
    <mergeCell ref="BN56:BP56"/>
    <mergeCell ref="BR56:BT56"/>
    <mergeCell ref="BV56:BX56"/>
    <mergeCell ref="BZ56:CB56"/>
    <mergeCell ref="CD56:CF56"/>
    <mergeCell ref="B58:D58"/>
    <mergeCell ref="F58:G58"/>
    <mergeCell ref="J58:L58"/>
    <mergeCell ref="N58:P58"/>
    <mergeCell ref="R58:T58"/>
    <mergeCell ref="V58:X58"/>
    <mergeCell ref="Z58:AB58"/>
    <mergeCell ref="AD58:AF58"/>
    <mergeCell ref="AH58:AJ58"/>
    <mergeCell ref="AX58:AZ58"/>
    <mergeCell ref="BB58:BC58"/>
    <mergeCell ref="BF58:BH58"/>
    <mergeCell ref="BJ58:BL58"/>
    <mergeCell ref="BN58:BP58"/>
    <mergeCell ref="BR58:BT58"/>
    <mergeCell ref="BV58:BX58"/>
    <mergeCell ref="BZ58:CB58"/>
    <mergeCell ref="CD58:CF58"/>
    <mergeCell ref="B60:D60"/>
    <mergeCell ref="F60:H60"/>
    <mergeCell ref="J60:L60"/>
    <mergeCell ref="N60:P60"/>
    <mergeCell ref="R60:T60"/>
    <mergeCell ref="V60:X60"/>
    <mergeCell ref="Z60:AB60"/>
    <mergeCell ref="AD60:AF60"/>
    <mergeCell ref="AH60:AJ60"/>
    <mergeCell ref="AX60:AZ60"/>
    <mergeCell ref="BB60:BD60"/>
    <mergeCell ref="BF60:BH60"/>
    <mergeCell ref="BJ60:BL60"/>
    <mergeCell ref="BN60:BP60"/>
    <mergeCell ref="BR60:BT60"/>
    <mergeCell ref="BV60:BX60"/>
    <mergeCell ref="BZ60:CB60"/>
    <mergeCell ref="CD60:CF60"/>
    <mergeCell ref="B62:D62"/>
    <mergeCell ref="F62:G62"/>
    <mergeCell ref="J62:K62"/>
    <mergeCell ref="N62:P62"/>
    <mergeCell ref="R62:T62"/>
    <mergeCell ref="V62:X62"/>
    <mergeCell ref="Z62:AB62"/>
    <mergeCell ref="AD62:AF62"/>
    <mergeCell ref="AH62:AJ62"/>
    <mergeCell ref="AX62:AZ62"/>
    <mergeCell ref="BB62:BC62"/>
    <mergeCell ref="BF62:BG62"/>
    <mergeCell ref="BJ62:BL62"/>
    <mergeCell ref="BN62:BP62"/>
    <mergeCell ref="BR62:BT62"/>
    <mergeCell ref="BV62:BX62"/>
    <mergeCell ref="BZ62:CB62"/>
    <mergeCell ref="CD62:CF62"/>
    <mergeCell ref="B64:D64"/>
    <mergeCell ref="F64:H64"/>
    <mergeCell ref="J64:L64"/>
    <mergeCell ref="N64:P64"/>
    <mergeCell ref="R64:T64"/>
    <mergeCell ref="V64:X64"/>
    <mergeCell ref="Z64:AB64"/>
    <mergeCell ref="AD64:AF64"/>
    <mergeCell ref="AH64:AJ64"/>
    <mergeCell ref="AX64:AZ64"/>
    <mergeCell ref="BB64:BD64"/>
    <mergeCell ref="BF64:BH64"/>
    <mergeCell ref="BJ64:BL64"/>
    <mergeCell ref="BN64:BP64"/>
    <mergeCell ref="BR64:BT64"/>
    <mergeCell ref="BV64:BX64"/>
    <mergeCell ref="BZ64:CB64"/>
    <mergeCell ref="CD64:CF64"/>
    <mergeCell ref="B66:D66"/>
    <mergeCell ref="F66:H66"/>
    <mergeCell ref="J66:L66"/>
    <mergeCell ref="N66:P66"/>
    <mergeCell ref="R66:T66"/>
    <mergeCell ref="V66:X66"/>
    <mergeCell ref="Z66:AB66"/>
    <mergeCell ref="AD66:AF66"/>
    <mergeCell ref="AH66:AJ66"/>
    <mergeCell ref="AX66:AZ66"/>
    <mergeCell ref="BB66:BD66"/>
    <mergeCell ref="BF66:BH66"/>
    <mergeCell ref="BJ66:BL66"/>
    <mergeCell ref="BN66:BP66"/>
    <mergeCell ref="BR66:BT66"/>
    <mergeCell ref="BV66:BX66"/>
    <mergeCell ref="BZ66:CB66"/>
    <mergeCell ref="CD66:CF66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X68:AZ68"/>
    <mergeCell ref="BB68:BD68"/>
    <mergeCell ref="BF68:BH68"/>
    <mergeCell ref="BJ68:BL68"/>
    <mergeCell ref="BN68:BP68"/>
    <mergeCell ref="BR68:BT68"/>
    <mergeCell ref="BV68:BX68"/>
    <mergeCell ref="BZ68:CB68"/>
    <mergeCell ref="CD68:CF68"/>
    <mergeCell ref="B70:D70"/>
    <mergeCell ref="F70:H70"/>
    <mergeCell ref="J70:L70"/>
    <mergeCell ref="N70:P70"/>
    <mergeCell ref="R70:T70"/>
    <mergeCell ref="V70:X70"/>
    <mergeCell ref="Z70:AB70"/>
    <mergeCell ref="AD70:AF70"/>
    <mergeCell ref="AH70:AJ70"/>
    <mergeCell ref="AX70:AZ70"/>
    <mergeCell ref="BB70:BD70"/>
    <mergeCell ref="BF70:BH70"/>
    <mergeCell ref="BJ70:BL70"/>
    <mergeCell ref="BN70:BP70"/>
    <mergeCell ref="BR70:BT70"/>
    <mergeCell ref="BV70:BX70"/>
    <mergeCell ref="BZ70:CB70"/>
    <mergeCell ref="CD70:CF70"/>
    <mergeCell ref="B72:D72"/>
    <mergeCell ref="F72:H72"/>
    <mergeCell ref="J72:L72"/>
    <mergeCell ref="N72:P72"/>
    <mergeCell ref="R72:T72"/>
    <mergeCell ref="V72:X72"/>
    <mergeCell ref="Z72:AB72"/>
    <mergeCell ref="AD72:AF72"/>
    <mergeCell ref="AH72:AJ72"/>
    <mergeCell ref="AX72:AZ72"/>
    <mergeCell ref="BB72:BD72"/>
    <mergeCell ref="BF72:BH72"/>
    <mergeCell ref="BJ72:BL72"/>
    <mergeCell ref="BN72:BP72"/>
    <mergeCell ref="BR72:BT72"/>
    <mergeCell ref="BV72:BX72"/>
    <mergeCell ref="BZ72:CB72"/>
    <mergeCell ref="CD72:CF72"/>
    <mergeCell ref="B74:D74"/>
    <mergeCell ref="F74:H74"/>
    <mergeCell ref="J74:L74"/>
    <mergeCell ref="N74:P74"/>
    <mergeCell ref="R74:T74"/>
    <mergeCell ref="V74:X74"/>
    <mergeCell ref="Z74:AB74"/>
    <mergeCell ref="AD74:AF74"/>
    <mergeCell ref="AH74:AJ74"/>
    <mergeCell ref="AX74:AZ74"/>
    <mergeCell ref="BB74:BD74"/>
    <mergeCell ref="BF74:BH74"/>
    <mergeCell ref="BJ74:BL74"/>
    <mergeCell ref="BN74:BP74"/>
    <mergeCell ref="BR74:BT74"/>
    <mergeCell ref="BV74:BX74"/>
    <mergeCell ref="BZ74:CB74"/>
    <mergeCell ref="CD74:CF74"/>
    <mergeCell ref="B76:D76"/>
    <mergeCell ref="F76:H76"/>
    <mergeCell ref="J76:L76"/>
    <mergeCell ref="N76:P76"/>
    <mergeCell ref="R76:T76"/>
    <mergeCell ref="V76:X76"/>
    <mergeCell ref="Z76:AB76"/>
    <mergeCell ref="AH76:AJ76"/>
    <mergeCell ref="AX76:AZ76"/>
    <mergeCell ref="BB76:BD76"/>
    <mergeCell ref="BF76:BH76"/>
    <mergeCell ref="BJ76:BL76"/>
    <mergeCell ref="BN76:BP76"/>
    <mergeCell ref="BR76:BT76"/>
    <mergeCell ref="BV76:BX76"/>
    <mergeCell ref="CD76:CF76"/>
    <mergeCell ref="B78:D78"/>
    <mergeCell ref="F78:H78"/>
    <mergeCell ref="J78:L78"/>
    <mergeCell ref="N78:P78"/>
    <mergeCell ref="R78:T78"/>
    <mergeCell ref="V78:X78"/>
    <mergeCell ref="Z78:AB78"/>
    <mergeCell ref="AH78:AJ78"/>
    <mergeCell ref="AX78:AZ78"/>
    <mergeCell ref="BB78:BD78"/>
    <mergeCell ref="BF78:BH78"/>
    <mergeCell ref="BJ78:BL78"/>
    <mergeCell ref="BN78:BP78"/>
    <mergeCell ref="BR78:BT78"/>
    <mergeCell ref="BV78:BX78"/>
    <mergeCell ref="CD78:CF78"/>
    <mergeCell ref="B80:D80"/>
    <mergeCell ref="F80:H80"/>
    <mergeCell ref="J80:L80"/>
    <mergeCell ref="N80:P80"/>
    <mergeCell ref="R80:T80"/>
    <mergeCell ref="V80:X80"/>
    <mergeCell ref="Z80:AB80"/>
    <mergeCell ref="AD80:AF80"/>
    <mergeCell ref="AX80:AZ80"/>
    <mergeCell ref="BB80:BD80"/>
    <mergeCell ref="BF80:BH80"/>
    <mergeCell ref="BJ80:BL80"/>
    <mergeCell ref="BN80:BP80"/>
    <mergeCell ref="BR80:BT80"/>
    <mergeCell ref="BV80:BX80"/>
    <mergeCell ref="BZ80:CB80"/>
    <mergeCell ref="B82:D82"/>
    <mergeCell ref="F82:H82"/>
    <mergeCell ref="J82:L82"/>
    <mergeCell ref="N82:P82"/>
    <mergeCell ref="R82:T82"/>
    <mergeCell ref="V82:X82"/>
    <mergeCell ref="Z82:AB82"/>
    <mergeCell ref="AD82:AF82"/>
    <mergeCell ref="AX82:AZ82"/>
    <mergeCell ref="BB82:BD82"/>
    <mergeCell ref="BF82:BH82"/>
    <mergeCell ref="BJ82:BL82"/>
    <mergeCell ref="BN82:BP82"/>
    <mergeCell ref="BR82:BT82"/>
    <mergeCell ref="BV82:BX82"/>
    <mergeCell ref="BZ82:CB82"/>
    <mergeCell ref="B90:D90"/>
    <mergeCell ref="F90:H90"/>
    <mergeCell ref="J90:L90"/>
    <mergeCell ref="N90:P90"/>
    <mergeCell ref="R90:T90"/>
    <mergeCell ref="V90:X90"/>
    <mergeCell ref="Z90:AB90"/>
    <mergeCell ref="AD90:AF90"/>
    <mergeCell ref="AH90:AJ90"/>
    <mergeCell ref="B92:D92"/>
    <mergeCell ref="F92:H92"/>
    <mergeCell ref="J92:L92"/>
    <mergeCell ref="N92:P92"/>
    <mergeCell ref="R92:T92"/>
    <mergeCell ref="V92:X92"/>
    <mergeCell ref="Z92:AB92"/>
    <mergeCell ref="AD92:AF92"/>
    <mergeCell ref="AH92:AJ92"/>
    <mergeCell ref="B94:D94"/>
    <mergeCell ref="F94:H94"/>
    <mergeCell ref="J94:L94"/>
    <mergeCell ref="N94:P94"/>
    <mergeCell ref="R94:T94"/>
    <mergeCell ref="V94:X94"/>
    <mergeCell ref="Z94:AB94"/>
    <mergeCell ref="AD94:AF94"/>
    <mergeCell ref="AH94:AJ94"/>
    <mergeCell ref="B96:D96"/>
    <mergeCell ref="F96:H96"/>
    <mergeCell ref="J96:L96"/>
    <mergeCell ref="N96:P96"/>
    <mergeCell ref="R96:T96"/>
    <mergeCell ref="V96:X96"/>
    <mergeCell ref="Z96:AB96"/>
    <mergeCell ref="AD96:AF96"/>
    <mergeCell ref="AH96:AJ96"/>
    <mergeCell ref="B98:D98"/>
    <mergeCell ref="F98:H98"/>
    <mergeCell ref="J98:L98"/>
    <mergeCell ref="N98:P98"/>
    <mergeCell ref="R98:T98"/>
    <mergeCell ref="V98:X98"/>
    <mergeCell ref="Z98:AB98"/>
    <mergeCell ref="AD98:AF98"/>
    <mergeCell ref="AH98:AJ98"/>
    <mergeCell ref="B100:D100"/>
    <mergeCell ref="F100:G100"/>
    <mergeCell ref="J100:L100"/>
    <mergeCell ref="N100:P100"/>
    <mergeCell ref="R100:T100"/>
    <mergeCell ref="V100:X100"/>
    <mergeCell ref="Z100:AB100"/>
    <mergeCell ref="AD100:AF100"/>
    <mergeCell ref="AH100:AJ100"/>
    <mergeCell ref="B102:D102"/>
    <mergeCell ref="F102:H102"/>
    <mergeCell ref="J102:L102"/>
    <mergeCell ref="N102:P102"/>
    <mergeCell ref="R102:T102"/>
    <mergeCell ref="V102:X102"/>
    <mergeCell ref="Z102:AB102"/>
    <mergeCell ref="AD102:AF102"/>
    <mergeCell ref="AH102:AJ102"/>
    <mergeCell ref="B104:D104"/>
    <mergeCell ref="F104:G104"/>
    <mergeCell ref="J104:K104"/>
    <mergeCell ref="N104:P104"/>
    <mergeCell ref="R104:T104"/>
    <mergeCell ref="V104:X104"/>
    <mergeCell ref="Z104:AB104"/>
    <mergeCell ref="AD104:AF104"/>
    <mergeCell ref="AH104:AJ104"/>
    <mergeCell ref="B106:D106"/>
    <mergeCell ref="F106:H106"/>
    <mergeCell ref="J106:L106"/>
    <mergeCell ref="N106:P106"/>
    <mergeCell ref="R106:T106"/>
    <mergeCell ref="V106:X106"/>
    <mergeCell ref="Z106:AB106"/>
    <mergeCell ref="AD106:AF106"/>
    <mergeCell ref="AH106:AJ106"/>
    <mergeCell ref="B108:D108"/>
    <mergeCell ref="F108:H108"/>
    <mergeCell ref="J108:L108"/>
    <mergeCell ref="N108:P108"/>
    <mergeCell ref="R108:T108"/>
    <mergeCell ref="V108:X108"/>
    <mergeCell ref="Z108:AB108"/>
    <mergeCell ref="AD108:AF108"/>
    <mergeCell ref="AH108:AJ108"/>
    <mergeCell ref="B110:D110"/>
    <mergeCell ref="F110:H110"/>
    <mergeCell ref="J110:L110"/>
    <mergeCell ref="N110:P110"/>
    <mergeCell ref="R110:T110"/>
    <mergeCell ref="V110:X110"/>
    <mergeCell ref="Z110:AB110"/>
    <mergeCell ref="AD110:AF110"/>
    <mergeCell ref="AH110:AJ110"/>
    <mergeCell ref="B112:D112"/>
    <mergeCell ref="F112:H112"/>
    <mergeCell ref="J112:L112"/>
    <mergeCell ref="N112:P112"/>
    <mergeCell ref="R112:T112"/>
    <mergeCell ref="V112:X112"/>
    <mergeCell ref="Z112:AB112"/>
    <mergeCell ref="AD112:AF112"/>
    <mergeCell ref="AH112:AJ112"/>
    <mergeCell ref="B114:D114"/>
    <mergeCell ref="F114:H114"/>
    <mergeCell ref="J114:L114"/>
    <mergeCell ref="N114:P114"/>
    <mergeCell ref="R114:T114"/>
    <mergeCell ref="V114:X114"/>
    <mergeCell ref="Z114:AB114"/>
    <mergeCell ref="AD114:AF114"/>
    <mergeCell ref="AH114:AJ114"/>
    <mergeCell ref="B116:D116"/>
    <mergeCell ref="F116:H116"/>
    <mergeCell ref="J116:L116"/>
    <mergeCell ref="N116:P116"/>
    <mergeCell ref="R116:T116"/>
    <mergeCell ref="V116:X116"/>
    <mergeCell ref="Z116:AB116"/>
    <mergeCell ref="AD116:AF116"/>
    <mergeCell ref="AH116:AJ116"/>
    <mergeCell ref="B118:D118"/>
    <mergeCell ref="F118:H118"/>
    <mergeCell ref="J118:L118"/>
    <mergeCell ref="N118:P118"/>
    <mergeCell ref="R118:T118"/>
    <mergeCell ref="V118:X118"/>
    <mergeCell ref="Z118:AB118"/>
    <mergeCell ref="AH118:AJ118"/>
    <mergeCell ref="B120:D120"/>
    <mergeCell ref="F120:H120"/>
    <mergeCell ref="J120:L120"/>
    <mergeCell ref="N120:P120"/>
    <mergeCell ref="R120:T120"/>
    <mergeCell ref="V120:X120"/>
    <mergeCell ref="Z120:AB120"/>
    <mergeCell ref="AH120:AJ120"/>
    <mergeCell ref="B122:D122"/>
    <mergeCell ref="F122:H122"/>
    <mergeCell ref="J122:L122"/>
    <mergeCell ref="N122:P122"/>
    <mergeCell ref="R122:T122"/>
    <mergeCell ref="V122:X122"/>
    <mergeCell ref="Z122:AB122"/>
    <mergeCell ref="AD122:AF122"/>
    <mergeCell ref="B124:D124"/>
    <mergeCell ref="F124:H124"/>
    <mergeCell ref="J124:L124"/>
    <mergeCell ref="N124:P124"/>
    <mergeCell ref="R124:T124"/>
    <mergeCell ref="V124:X124"/>
    <mergeCell ref="Z124:AB124"/>
    <mergeCell ref="AD124:AF124"/>
    <mergeCell ref="B133:D133"/>
    <mergeCell ref="F133:H133"/>
    <mergeCell ref="J133:L133"/>
    <mergeCell ref="N133:P133"/>
    <mergeCell ref="R133:T133"/>
    <mergeCell ref="V133:X133"/>
    <mergeCell ref="Z133:AB133"/>
    <mergeCell ref="AD133:AF133"/>
    <mergeCell ref="AH133:AJ133"/>
    <mergeCell ref="B135:D135"/>
    <mergeCell ref="F135:H135"/>
    <mergeCell ref="J135:L135"/>
    <mergeCell ref="N135:P135"/>
    <mergeCell ref="R135:T135"/>
    <mergeCell ref="V135:X135"/>
    <mergeCell ref="Z135:AB135"/>
    <mergeCell ref="AD135:AF135"/>
    <mergeCell ref="AH135:AJ135"/>
    <mergeCell ref="B137:D137"/>
    <mergeCell ref="F137:H137"/>
    <mergeCell ref="J137:L137"/>
    <mergeCell ref="N137:P137"/>
    <mergeCell ref="R137:T137"/>
    <mergeCell ref="V137:X137"/>
    <mergeCell ref="Z137:AB137"/>
    <mergeCell ref="AD137:AF137"/>
    <mergeCell ref="AH137:AJ137"/>
    <mergeCell ref="B139:D139"/>
    <mergeCell ref="F139:H139"/>
    <mergeCell ref="J139:L139"/>
    <mergeCell ref="N139:P139"/>
    <mergeCell ref="R139:T139"/>
    <mergeCell ref="V139:X139"/>
    <mergeCell ref="Z139:AB139"/>
    <mergeCell ref="AD139:AF139"/>
    <mergeCell ref="AH139:AJ139"/>
    <mergeCell ref="B141:D141"/>
    <mergeCell ref="F141:H141"/>
    <mergeCell ref="J141:L141"/>
    <mergeCell ref="N141:P141"/>
    <mergeCell ref="R141:T141"/>
    <mergeCell ref="V141:X141"/>
    <mergeCell ref="Z141:AB141"/>
    <mergeCell ref="AD141:AF141"/>
    <mergeCell ref="AH141:AJ141"/>
    <mergeCell ref="B143:D143"/>
    <mergeCell ref="F143:G143"/>
    <mergeCell ref="J143:L143"/>
    <mergeCell ref="N143:P143"/>
    <mergeCell ref="R143:T143"/>
    <mergeCell ref="V143:X143"/>
    <mergeCell ref="Z143:AB143"/>
    <mergeCell ref="AD143:AF143"/>
    <mergeCell ref="AH143:AJ143"/>
    <mergeCell ref="B145:D145"/>
    <mergeCell ref="F145:H145"/>
    <mergeCell ref="J145:L145"/>
    <mergeCell ref="N145:P145"/>
    <mergeCell ref="R145:T145"/>
    <mergeCell ref="V145:X145"/>
    <mergeCell ref="Z145:AB145"/>
    <mergeCell ref="AD145:AF145"/>
    <mergeCell ref="AH145:AJ145"/>
    <mergeCell ref="B147:D147"/>
    <mergeCell ref="F147:G147"/>
    <mergeCell ref="J147:K147"/>
    <mergeCell ref="N147:P147"/>
    <mergeCell ref="R147:T147"/>
    <mergeCell ref="V147:X147"/>
    <mergeCell ref="Z147:AB147"/>
    <mergeCell ref="AD147:AF147"/>
    <mergeCell ref="AH147:AJ147"/>
    <mergeCell ref="B149:D149"/>
    <mergeCell ref="F149:H149"/>
    <mergeCell ref="J149:L149"/>
    <mergeCell ref="N149:P149"/>
    <mergeCell ref="R149:T149"/>
    <mergeCell ref="V149:X149"/>
    <mergeCell ref="Z149:AB149"/>
    <mergeCell ref="AD149:AF149"/>
    <mergeCell ref="AH149:AJ149"/>
    <mergeCell ref="B151:D151"/>
    <mergeCell ref="F151:H151"/>
    <mergeCell ref="J151:L151"/>
    <mergeCell ref="N151:P151"/>
    <mergeCell ref="R151:T151"/>
    <mergeCell ref="V151:X151"/>
    <mergeCell ref="Z151:AB151"/>
    <mergeCell ref="AD151:AF151"/>
    <mergeCell ref="AH151:AJ151"/>
    <mergeCell ref="B153:D153"/>
    <mergeCell ref="F153:H153"/>
    <mergeCell ref="J153:L153"/>
    <mergeCell ref="N153:P153"/>
    <mergeCell ref="R153:T153"/>
    <mergeCell ref="V153:X153"/>
    <mergeCell ref="Z153:AB153"/>
    <mergeCell ref="AD153:AF153"/>
    <mergeCell ref="AH153:AJ153"/>
    <mergeCell ref="B155:D155"/>
    <mergeCell ref="F155:H155"/>
    <mergeCell ref="J155:L155"/>
    <mergeCell ref="N155:P155"/>
    <mergeCell ref="R155:T155"/>
    <mergeCell ref="V155:X155"/>
    <mergeCell ref="Z155:AB155"/>
    <mergeCell ref="AD155:AF155"/>
    <mergeCell ref="AH155:AJ155"/>
    <mergeCell ref="B157:D157"/>
    <mergeCell ref="F157:H157"/>
    <mergeCell ref="J157:L157"/>
    <mergeCell ref="N157:P157"/>
    <mergeCell ref="R157:T157"/>
    <mergeCell ref="V157:X157"/>
    <mergeCell ref="Z157:AB157"/>
    <mergeCell ref="AD157:AF157"/>
    <mergeCell ref="AH157:AJ157"/>
    <mergeCell ref="B159:D159"/>
    <mergeCell ref="F159:H159"/>
    <mergeCell ref="J159:L159"/>
    <mergeCell ref="N159:P159"/>
    <mergeCell ref="R159:T159"/>
    <mergeCell ref="V159:X159"/>
    <mergeCell ref="Z159:AB159"/>
    <mergeCell ref="AD159:AF159"/>
    <mergeCell ref="AH159:AJ159"/>
    <mergeCell ref="B161:D161"/>
    <mergeCell ref="F161:H161"/>
    <mergeCell ref="J161:L161"/>
    <mergeCell ref="N161:P161"/>
    <mergeCell ref="R161:T161"/>
    <mergeCell ref="V161:X161"/>
    <mergeCell ref="Z161:AB161"/>
    <mergeCell ref="AH161:AJ161"/>
    <mergeCell ref="B163:D163"/>
    <mergeCell ref="F163:H163"/>
    <mergeCell ref="J163:L163"/>
    <mergeCell ref="N163:P163"/>
    <mergeCell ref="R163:T163"/>
    <mergeCell ref="V163:X163"/>
    <mergeCell ref="Z163:AB163"/>
    <mergeCell ref="AH163:AJ163"/>
    <mergeCell ref="B165:D165"/>
    <mergeCell ref="F165:H165"/>
    <mergeCell ref="J165:L165"/>
    <mergeCell ref="N165:P165"/>
    <mergeCell ref="R165:T165"/>
    <mergeCell ref="V165:X165"/>
    <mergeCell ref="Z165:AB165"/>
    <mergeCell ref="AD165:AF165"/>
    <mergeCell ref="B167:D167"/>
    <mergeCell ref="F167:H167"/>
    <mergeCell ref="J167:L167"/>
    <mergeCell ref="N167:P167"/>
    <mergeCell ref="R167:T167"/>
    <mergeCell ref="V167:X167"/>
    <mergeCell ref="Z167:AB167"/>
    <mergeCell ref="AD167:AF167"/>
    <mergeCell ref="B175:D175"/>
    <mergeCell ref="F175:H175"/>
    <mergeCell ref="J175:L175"/>
    <mergeCell ref="N175:P175"/>
    <mergeCell ref="R175:T175"/>
    <mergeCell ref="V175:X175"/>
    <mergeCell ref="Z175:AB175"/>
    <mergeCell ref="AD175:AF175"/>
    <mergeCell ref="AH175:AJ175"/>
    <mergeCell ref="B177:D177"/>
    <mergeCell ref="F177:H177"/>
    <mergeCell ref="J177:L177"/>
    <mergeCell ref="N177:P177"/>
    <mergeCell ref="R177:T177"/>
    <mergeCell ref="V177:X177"/>
    <mergeCell ref="Z177:AB177"/>
    <mergeCell ref="AD177:AF177"/>
    <mergeCell ref="AH177:AJ177"/>
    <mergeCell ref="B179:D179"/>
    <mergeCell ref="F179:H179"/>
    <mergeCell ref="J179:L179"/>
    <mergeCell ref="N179:P179"/>
    <mergeCell ref="R179:T179"/>
    <mergeCell ref="V179:X179"/>
    <mergeCell ref="Z179:AB179"/>
    <mergeCell ref="AD179:AF179"/>
    <mergeCell ref="AH179:AJ179"/>
    <mergeCell ref="B181:D181"/>
    <mergeCell ref="F181:H181"/>
    <mergeCell ref="J181:L181"/>
    <mergeCell ref="N181:P181"/>
    <mergeCell ref="R181:T181"/>
    <mergeCell ref="V181:X181"/>
    <mergeCell ref="Z181:AB181"/>
    <mergeCell ref="AD181:AF181"/>
    <mergeCell ref="AH181:AJ181"/>
    <mergeCell ref="B183:D183"/>
    <mergeCell ref="F183:H183"/>
    <mergeCell ref="J183:L183"/>
    <mergeCell ref="N183:P183"/>
    <mergeCell ref="R183:T183"/>
    <mergeCell ref="V183:X183"/>
    <mergeCell ref="Z183:AB183"/>
    <mergeCell ref="AD183:AF183"/>
    <mergeCell ref="AH183:AJ183"/>
    <mergeCell ref="B185:D185"/>
    <mergeCell ref="F185:G185"/>
    <mergeCell ref="J185:L185"/>
    <mergeCell ref="N185:P185"/>
    <mergeCell ref="R185:T185"/>
    <mergeCell ref="V185:X185"/>
    <mergeCell ref="Z185:AB185"/>
    <mergeCell ref="AD185:AF185"/>
    <mergeCell ref="AH185:AJ185"/>
    <mergeCell ref="B187:D187"/>
    <mergeCell ref="F187:H187"/>
    <mergeCell ref="J187:L187"/>
    <mergeCell ref="N187:P187"/>
    <mergeCell ref="R187:T187"/>
    <mergeCell ref="V187:X187"/>
    <mergeCell ref="Z187:AB187"/>
    <mergeCell ref="AD187:AF187"/>
    <mergeCell ref="AH187:AJ187"/>
    <mergeCell ref="B189:D189"/>
    <mergeCell ref="F189:G189"/>
    <mergeCell ref="J189:K189"/>
    <mergeCell ref="N189:P189"/>
    <mergeCell ref="R189:T189"/>
    <mergeCell ref="V189:X189"/>
    <mergeCell ref="Z189:AB189"/>
    <mergeCell ref="AD189:AF189"/>
    <mergeCell ref="AH189:AJ189"/>
    <mergeCell ref="B191:D191"/>
    <mergeCell ref="F191:H191"/>
    <mergeCell ref="J191:L191"/>
    <mergeCell ref="N191:P191"/>
    <mergeCell ref="R191:T191"/>
    <mergeCell ref="V191:X191"/>
    <mergeCell ref="Z191:AB191"/>
    <mergeCell ref="AD191:AF191"/>
    <mergeCell ref="AH191:AJ191"/>
    <mergeCell ref="B193:D193"/>
    <mergeCell ref="F193:H193"/>
    <mergeCell ref="J193:L193"/>
    <mergeCell ref="N193:P193"/>
    <mergeCell ref="R193:T193"/>
    <mergeCell ref="V193:X193"/>
    <mergeCell ref="Z193:AB193"/>
    <mergeCell ref="AD193:AF193"/>
    <mergeCell ref="AH193:AJ193"/>
    <mergeCell ref="B195:D195"/>
    <mergeCell ref="F195:H195"/>
    <mergeCell ref="J195:L195"/>
    <mergeCell ref="N195:P195"/>
    <mergeCell ref="R195:T195"/>
    <mergeCell ref="V195:X195"/>
    <mergeCell ref="Z195:AB195"/>
    <mergeCell ref="AD195:AF195"/>
    <mergeCell ref="AH195:AJ195"/>
    <mergeCell ref="B197:D197"/>
    <mergeCell ref="F197:H197"/>
    <mergeCell ref="J197:L197"/>
    <mergeCell ref="N197:P197"/>
    <mergeCell ref="R197:T197"/>
    <mergeCell ref="V197:X197"/>
    <mergeCell ref="Z197:AB197"/>
    <mergeCell ref="AD197:AF197"/>
    <mergeCell ref="AH197:AJ197"/>
    <mergeCell ref="B199:D199"/>
    <mergeCell ref="F199:H199"/>
    <mergeCell ref="J199:L199"/>
    <mergeCell ref="N199:P199"/>
    <mergeCell ref="R199:T199"/>
    <mergeCell ref="V199:X199"/>
    <mergeCell ref="Z199:AB199"/>
    <mergeCell ref="AD199:AF199"/>
    <mergeCell ref="AH199:AJ199"/>
    <mergeCell ref="B201:D201"/>
    <mergeCell ref="F201:H201"/>
    <mergeCell ref="J201:L201"/>
    <mergeCell ref="N201:P201"/>
    <mergeCell ref="R201:T201"/>
    <mergeCell ref="V201:X201"/>
    <mergeCell ref="Z201:AB201"/>
    <mergeCell ref="AD201:AF201"/>
    <mergeCell ref="AH201:AJ201"/>
    <mergeCell ref="B203:D203"/>
    <mergeCell ref="F203:H203"/>
    <mergeCell ref="J203:L203"/>
    <mergeCell ref="N203:P203"/>
    <mergeCell ref="R203:T203"/>
    <mergeCell ref="V203:X203"/>
    <mergeCell ref="Z203:AB203"/>
    <mergeCell ref="AH203:AJ203"/>
    <mergeCell ref="B205:D205"/>
    <mergeCell ref="F205:H205"/>
    <mergeCell ref="J205:L205"/>
    <mergeCell ref="N205:P205"/>
    <mergeCell ref="R205:T205"/>
    <mergeCell ref="V205:X205"/>
    <mergeCell ref="Z205:AB205"/>
    <mergeCell ref="AH205:AJ205"/>
    <mergeCell ref="B207:D207"/>
    <mergeCell ref="F207:H207"/>
    <mergeCell ref="J207:L207"/>
    <mergeCell ref="N207:P207"/>
    <mergeCell ref="R207:T207"/>
    <mergeCell ref="V207:X207"/>
    <mergeCell ref="Z207:AB207"/>
    <mergeCell ref="AD207:AF207"/>
    <mergeCell ref="B209:D209"/>
    <mergeCell ref="F209:H209"/>
    <mergeCell ref="J209:L209"/>
    <mergeCell ref="N209:P209"/>
    <mergeCell ref="R209:T209"/>
    <mergeCell ref="V209:X209"/>
    <mergeCell ref="Z209:AB209"/>
    <mergeCell ref="AD209:AF209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6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8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31:A132"/>
    <mergeCell ref="A133:A136"/>
    <mergeCell ref="A137:A140"/>
    <mergeCell ref="A141:A144"/>
    <mergeCell ref="A145:A148"/>
    <mergeCell ref="A149:A152"/>
    <mergeCell ref="A153:A156"/>
    <mergeCell ref="A157:A160"/>
    <mergeCell ref="A161:A164"/>
    <mergeCell ref="A165:A168"/>
    <mergeCell ref="A173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L4:AL5"/>
    <mergeCell ref="AL6:AL9"/>
    <mergeCell ref="AL10:AL13"/>
    <mergeCell ref="AL14:AL17"/>
    <mergeCell ref="AL18:AL21"/>
    <mergeCell ref="AL22:AL25"/>
    <mergeCell ref="AL26:AL29"/>
    <mergeCell ref="AL30:AL33"/>
    <mergeCell ref="AL34:AL37"/>
    <mergeCell ref="AL38:AL41"/>
    <mergeCell ref="AL46:AL47"/>
    <mergeCell ref="AL48:AL51"/>
    <mergeCell ref="AL52:AL55"/>
    <mergeCell ref="AL56:AL59"/>
    <mergeCell ref="AL60:AL63"/>
    <mergeCell ref="AL64:AL67"/>
    <mergeCell ref="AL68:AL71"/>
    <mergeCell ref="AL72:AL75"/>
    <mergeCell ref="AL76:AL79"/>
    <mergeCell ref="AL80:AL83"/>
    <mergeCell ref="AL88:AL89"/>
    <mergeCell ref="AL90:AL93"/>
    <mergeCell ref="AL94:AL97"/>
    <mergeCell ref="AL98:AL101"/>
    <mergeCell ref="AL102:AL105"/>
    <mergeCell ref="AL106:AL109"/>
    <mergeCell ref="AL110:AL113"/>
    <mergeCell ref="AL114:AL117"/>
    <mergeCell ref="AL118:AL121"/>
    <mergeCell ref="AL122:AL125"/>
    <mergeCell ref="AL131:AL132"/>
    <mergeCell ref="AL133:AL136"/>
    <mergeCell ref="AL137:AL140"/>
    <mergeCell ref="AL141:AL144"/>
    <mergeCell ref="AL145:AL148"/>
    <mergeCell ref="AL149:AL152"/>
    <mergeCell ref="AL153:AL156"/>
    <mergeCell ref="AL157:AL160"/>
    <mergeCell ref="AL161:AL164"/>
    <mergeCell ref="AL165:AL168"/>
    <mergeCell ref="AL173:AL174"/>
    <mergeCell ref="AL175:AL178"/>
    <mergeCell ref="AL179:AL182"/>
    <mergeCell ref="AL183:AL186"/>
    <mergeCell ref="AL187:AL190"/>
    <mergeCell ref="AL191:AL194"/>
    <mergeCell ref="AL195:AL198"/>
    <mergeCell ref="AL199:AL202"/>
    <mergeCell ref="AL203:AL206"/>
    <mergeCell ref="AL207:AL210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47:AM148"/>
    <mergeCell ref="AM149:AM150"/>
    <mergeCell ref="AM151:AM152"/>
    <mergeCell ref="AM153:AM154"/>
    <mergeCell ref="AM155:AM156"/>
    <mergeCell ref="AM157:AM158"/>
    <mergeCell ref="AM159:AM160"/>
    <mergeCell ref="AM161:AM162"/>
    <mergeCell ref="AM163:AM164"/>
    <mergeCell ref="AM165:AM166"/>
    <mergeCell ref="AM167:AM168"/>
    <mergeCell ref="AM173:AM174"/>
    <mergeCell ref="AM175:AM176"/>
    <mergeCell ref="AM177:AM178"/>
    <mergeCell ref="AM179:AM180"/>
    <mergeCell ref="AM181:AM182"/>
    <mergeCell ref="AM183:AM184"/>
    <mergeCell ref="AM185:AM186"/>
    <mergeCell ref="AM187:AM188"/>
    <mergeCell ref="AM189:AM190"/>
    <mergeCell ref="AM191:AM192"/>
    <mergeCell ref="AM193:AM194"/>
    <mergeCell ref="AM195:AM196"/>
    <mergeCell ref="AM197:AM198"/>
    <mergeCell ref="AM199:AM200"/>
    <mergeCell ref="AM201:AM202"/>
    <mergeCell ref="AM203:AM204"/>
    <mergeCell ref="AM205:AM206"/>
    <mergeCell ref="AM207:AM208"/>
    <mergeCell ref="AM209:AM210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N38:AN39"/>
    <mergeCell ref="AN40:AN41"/>
    <mergeCell ref="AN46:AN47"/>
    <mergeCell ref="AN48:AN49"/>
    <mergeCell ref="AN50:AN51"/>
    <mergeCell ref="AN52:AN53"/>
    <mergeCell ref="AN54:AN55"/>
    <mergeCell ref="AN56:AN57"/>
    <mergeCell ref="AN58:AN59"/>
    <mergeCell ref="AN60:AN61"/>
    <mergeCell ref="AN62:AN63"/>
    <mergeCell ref="AN64:AN65"/>
    <mergeCell ref="AN66:AN67"/>
    <mergeCell ref="AN68:AN69"/>
    <mergeCell ref="AN70:AN71"/>
    <mergeCell ref="AN72:AN73"/>
    <mergeCell ref="AN74:AN75"/>
    <mergeCell ref="AN76:AN77"/>
    <mergeCell ref="AN78:AN79"/>
    <mergeCell ref="AN80:AN81"/>
    <mergeCell ref="AN82:AN83"/>
    <mergeCell ref="AN88:AN89"/>
    <mergeCell ref="AN90:AN91"/>
    <mergeCell ref="AN92:AN93"/>
    <mergeCell ref="AN94:AN95"/>
    <mergeCell ref="AN96:AN97"/>
    <mergeCell ref="AN98:AN99"/>
    <mergeCell ref="AN100:AN101"/>
    <mergeCell ref="AN102:AN103"/>
    <mergeCell ref="AN104:AN105"/>
    <mergeCell ref="AN106:AN107"/>
    <mergeCell ref="AN108:AN109"/>
    <mergeCell ref="AN110:AN111"/>
    <mergeCell ref="AN112:AN113"/>
    <mergeCell ref="AN114:AN115"/>
    <mergeCell ref="AN116:AN117"/>
    <mergeCell ref="AN118:AN119"/>
    <mergeCell ref="AN120:AN121"/>
    <mergeCell ref="AN122:AN123"/>
    <mergeCell ref="AN124:AN125"/>
    <mergeCell ref="AN131:AN132"/>
    <mergeCell ref="AN133:AN134"/>
    <mergeCell ref="AN135:AN136"/>
    <mergeCell ref="AN137:AN138"/>
    <mergeCell ref="AN139:AN140"/>
    <mergeCell ref="AN141:AN142"/>
    <mergeCell ref="AN143:AN144"/>
    <mergeCell ref="AN145:AN146"/>
    <mergeCell ref="AN147:AN148"/>
    <mergeCell ref="AN149:AN150"/>
    <mergeCell ref="AN151:AN152"/>
    <mergeCell ref="AN153:AN154"/>
    <mergeCell ref="AN155:AN156"/>
    <mergeCell ref="AN157:AN158"/>
    <mergeCell ref="AN159:AN160"/>
    <mergeCell ref="AN161:AN162"/>
    <mergeCell ref="AN163:AN164"/>
    <mergeCell ref="AN165:AN166"/>
    <mergeCell ref="AN167:AN168"/>
    <mergeCell ref="AN173:AN174"/>
    <mergeCell ref="AN175:AN176"/>
    <mergeCell ref="AN177:AN178"/>
    <mergeCell ref="AN179:AN180"/>
    <mergeCell ref="AN181:AN182"/>
    <mergeCell ref="AN183:AN184"/>
    <mergeCell ref="AN185:AN186"/>
    <mergeCell ref="AN187:AN188"/>
    <mergeCell ref="AN189:AN190"/>
    <mergeCell ref="AN191:AN192"/>
    <mergeCell ref="AN193:AN194"/>
    <mergeCell ref="AN195:AN196"/>
    <mergeCell ref="AN197:AN198"/>
    <mergeCell ref="AN199:AN200"/>
    <mergeCell ref="AN201:AN202"/>
    <mergeCell ref="AN203:AN204"/>
    <mergeCell ref="AN205:AN206"/>
    <mergeCell ref="AN207:AN208"/>
    <mergeCell ref="AN209:AN210"/>
    <mergeCell ref="AO4:AO5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6:AO47"/>
    <mergeCell ref="AO48:AO49"/>
    <mergeCell ref="AO50:AO51"/>
    <mergeCell ref="AO52:AO53"/>
    <mergeCell ref="AO54:AO55"/>
    <mergeCell ref="AO56:AO57"/>
    <mergeCell ref="AO58:AO59"/>
    <mergeCell ref="AO60:AO61"/>
    <mergeCell ref="AO62:AO63"/>
    <mergeCell ref="AO64:AO65"/>
    <mergeCell ref="AO66:AO67"/>
    <mergeCell ref="AO68:AO69"/>
    <mergeCell ref="AO70:AO71"/>
    <mergeCell ref="AO72:AO73"/>
    <mergeCell ref="AO74:AO75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O131:AO132"/>
    <mergeCell ref="AO133:AO134"/>
    <mergeCell ref="AO135:AO136"/>
    <mergeCell ref="AO137:AO138"/>
    <mergeCell ref="AO139:AO140"/>
    <mergeCell ref="AO141:AO142"/>
    <mergeCell ref="AO143:AO144"/>
    <mergeCell ref="AO145:AO146"/>
    <mergeCell ref="AO147:AO148"/>
    <mergeCell ref="AO149:AO150"/>
    <mergeCell ref="AO151:AO152"/>
    <mergeCell ref="AO153:AO154"/>
    <mergeCell ref="AO155:AO156"/>
    <mergeCell ref="AO157:AO158"/>
    <mergeCell ref="AO159:AO160"/>
    <mergeCell ref="AO161:AO162"/>
    <mergeCell ref="AO163:AO164"/>
    <mergeCell ref="AO165:AO166"/>
    <mergeCell ref="AO167:AO168"/>
    <mergeCell ref="AO173:AO174"/>
    <mergeCell ref="AO175:AO176"/>
    <mergeCell ref="AO177:AO178"/>
    <mergeCell ref="AO179:AO180"/>
    <mergeCell ref="AO181:AO182"/>
    <mergeCell ref="AO183:AO184"/>
    <mergeCell ref="AO185:AO186"/>
    <mergeCell ref="AO187:AO188"/>
    <mergeCell ref="AO189:AO190"/>
    <mergeCell ref="AO191:AO192"/>
    <mergeCell ref="AO193:AO194"/>
    <mergeCell ref="AO195:AO196"/>
    <mergeCell ref="AO197:AO198"/>
    <mergeCell ref="AO199:AO200"/>
    <mergeCell ref="AO201:AO202"/>
    <mergeCell ref="AO203:AO204"/>
    <mergeCell ref="AO205:AO206"/>
    <mergeCell ref="AO207:AO208"/>
    <mergeCell ref="AO209:AO210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  <mergeCell ref="AP38:AP41"/>
    <mergeCell ref="AP46:AP47"/>
    <mergeCell ref="AP48:AP51"/>
    <mergeCell ref="AP52:AP55"/>
    <mergeCell ref="AP56:AP59"/>
    <mergeCell ref="AP60:AP63"/>
    <mergeCell ref="AP64:AP67"/>
    <mergeCell ref="AP68:AP71"/>
    <mergeCell ref="AP72:AP75"/>
    <mergeCell ref="AP76:AP79"/>
    <mergeCell ref="AP80:AP83"/>
    <mergeCell ref="AP88:AP89"/>
    <mergeCell ref="AP90:AP93"/>
    <mergeCell ref="AP94:AP97"/>
    <mergeCell ref="AP98:AP101"/>
    <mergeCell ref="AP102:AP105"/>
    <mergeCell ref="AP106:AP109"/>
    <mergeCell ref="AP110:AP113"/>
    <mergeCell ref="AP114:AP117"/>
    <mergeCell ref="AP118:AP121"/>
    <mergeCell ref="AP122:AP125"/>
    <mergeCell ref="AP131:AP132"/>
    <mergeCell ref="AP133:AP136"/>
    <mergeCell ref="AP137:AP140"/>
    <mergeCell ref="AP141:AP144"/>
    <mergeCell ref="AP145:AP148"/>
    <mergeCell ref="AP149:AP152"/>
    <mergeCell ref="AP153:AP156"/>
    <mergeCell ref="AP157:AP160"/>
    <mergeCell ref="AP161:AP164"/>
    <mergeCell ref="AP165:AP168"/>
    <mergeCell ref="AP173:AP174"/>
    <mergeCell ref="AP175:AP178"/>
    <mergeCell ref="AP179:AP182"/>
    <mergeCell ref="AP183:AP186"/>
    <mergeCell ref="AP187:AP190"/>
    <mergeCell ref="AP191:AP194"/>
    <mergeCell ref="AP195:AP198"/>
    <mergeCell ref="AP199:AP202"/>
    <mergeCell ref="AP203:AP206"/>
    <mergeCell ref="AP207:AP210"/>
    <mergeCell ref="AQ4:AQ5"/>
    <mergeCell ref="AQ6:AQ9"/>
    <mergeCell ref="AQ10:AQ13"/>
    <mergeCell ref="AQ14:AQ17"/>
    <mergeCell ref="AQ18:AQ21"/>
    <mergeCell ref="AQ22:AQ25"/>
    <mergeCell ref="AQ26:AQ29"/>
    <mergeCell ref="AQ30:AQ33"/>
    <mergeCell ref="AQ34:AQ37"/>
    <mergeCell ref="AQ38:AQ41"/>
    <mergeCell ref="AQ46:AQ47"/>
    <mergeCell ref="AQ48:AQ51"/>
    <mergeCell ref="AQ52:AQ55"/>
    <mergeCell ref="AQ56:AQ59"/>
    <mergeCell ref="AQ60:AQ63"/>
    <mergeCell ref="AQ64:AQ67"/>
    <mergeCell ref="AQ68:AQ71"/>
    <mergeCell ref="AQ72:AQ75"/>
    <mergeCell ref="AQ76:AQ79"/>
    <mergeCell ref="AQ80:AQ83"/>
    <mergeCell ref="AQ88:AQ89"/>
    <mergeCell ref="AQ90:AQ93"/>
    <mergeCell ref="AQ94:AQ97"/>
    <mergeCell ref="AQ98:AQ101"/>
    <mergeCell ref="AQ102:AQ105"/>
    <mergeCell ref="AQ106:AQ109"/>
    <mergeCell ref="AQ110:AQ113"/>
    <mergeCell ref="AQ114:AQ117"/>
    <mergeCell ref="AQ118:AQ121"/>
    <mergeCell ref="AQ122:AQ125"/>
    <mergeCell ref="AQ131:AQ132"/>
    <mergeCell ref="AQ133:AQ136"/>
    <mergeCell ref="AQ137:AQ140"/>
    <mergeCell ref="AQ141:AQ144"/>
    <mergeCell ref="AQ145:AQ148"/>
    <mergeCell ref="AQ149:AQ152"/>
    <mergeCell ref="AQ153:AQ156"/>
    <mergeCell ref="AQ157:AQ160"/>
    <mergeCell ref="AQ161:AQ164"/>
    <mergeCell ref="AQ165:AQ168"/>
    <mergeCell ref="AQ173:AQ174"/>
    <mergeCell ref="AQ175:AQ178"/>
    <mergeCell ref="AQ179:AQ182"/>
    <mergeCell ref="AQ183:AQ186"/>
    <mergeCell ref="AQ187:AQ190"/>
    <mergeCell ref="AQ191:AQ194"/>
    <mergeCell ref="AQ195:AQ198"/>
    <mergeCell ref="AQ199:AQ202"/>
    <mergeCell ref="AQ203:AQ206"/>
    <mergeCell ref="AQ207:AQ210"/>
    <mergeCell ref="AR4:AR5"/>
    <mergeCell ref="AR6:AR9"/>
    <mergeCell ref="AR10:AR13"/>
    <mergeCell ref="AR14:AR17"/>
    <mergeCell ref="AR18:AR21"/>
    <mergeCell ref="AR22:AR25"/>
    <mergeCell ref="AR26:AR29"/>
    <mergeCell ref="AR30:AR33"/>
    <mergeCell ref="AR34:AR37"/>
    <mergeCell ref="AR38:AR41"/>
    <mergeCell ref="AR46:AR47"/>
    <mergeCell ref="AR48:AR51"/>
    <mergeCell ref="AR52:AR55"/>
    <mergeCell ref="AR56:AR59"/>
    <mergeCell ref="AR60:AR63"/>
    <mergeCell ref="AR64:AR67"/>
    <mergeCell ref="AR68:AR71"/>
    <mergeCell ref="AR72:AR75"/>
    <mergeCell ref="AR76:AR79"/>
    <mergeCell ref="AR80:AR83"/>
    <mergeCell ref="AR88:AR89"/>
    <mergeCell ref="AR90:AR93"/>
    <mergeCell ref="AR94:AR97"/>
    <mergeCell ref="AR98:AR101"/>
    <mergeCell ref="AR102:AR105"/>
    <mergeCell ref="AR106:AR109"/>
    <mergeCell ref="AR110:AR113"/>
    <mergeCell ref="AR114:AR117"/>
    <mergeCell ref="AR118:AR121"/>
    <mergeCell ref="AR122:AR125"/>
    <mergeCell ref="AR131:AR132"/>
    <mergeCell ref="AR133:AR136"/>
    <mergeCell ref="AR137:AR140"/>
    <mergeCell ref="AR141:AR144"/>
    <mergeCell ref="AR145:AR148"/>
    <mergeCell ref="AR149:AR152"/>
    <mergeCell ref="AR153:AR156"/>
    <mergeCell ref="AR157:AR160"/>
    <mergeCell ref="AR161:AR164"/>
    <mergeCell ref="AR165:AR168"/>
    <mergeCell ref="AR173:AR174"/>
    <mergeCell ref="AR175:AR178"/>
    <mergeCell ref="AR179:AR182"/>
    <mergeCell ref="AR183:AR186"/>
    <mergeCell ref="AR187:AR190"/>
    <mergeCell ref="AR191:AR194"/>
    <mergeCell ref="AR195:AR198"/>
    <mergeCell ref="AR199:AR202"/>
    <mergeCell ref="AR203:AR206"/>
    <mergeCell ref="AR207:AR210"/>
    <mergeCell ref="AS4:AS5"/>
    <mergeCell ref="AS6:AS9"/>
    <mergeCell ref="AS10:AS13"/>
    <mergeCell ref="AS14:AS17"/>
    <mergeCell ref="AS18:AS21"/>
    <mergeCell ref="AS22:AS25"/>
    <mergeCell ref="AS26:AS29"/>
    <mergeCell ref="AS30:AS33"/>
    <mergeCell ref="AS34:AS37"/>
    <mergeCell ref="AS38:AS41"/>
    <mergeCell ref="AS46:AS47"/>
    <mergeCell ref="AS48:AS51"/>
    <mergeCell ref="AS52:AS55"/>
    <mergeCell ref="AS56:AS59"/>
    <mergeCell ref="AS60:AS63"/>
    <mergeCell ref="AS64:AS67"/>
    <mergeCell ref="AS68:AS71"/>
    <mergeCell ref="AS72:AS75"/>
    <mergeCell ref="AS76:AS79"/>
    <mergeCell ref="AS80:AS83"/>
    <mergeCell ref="AS88:AS89"/>
    <mergeCell ref="AS90:AS93"/>
    <mergeCell ref="AS94:AS97"/>
    <mergeCell ref="AS98:AS101"/>
    <mergeCell ref="AS102:AS105"/>
    <mergeCell ref="AS106:AS109"/>
    <mergeCell ref="AS110:AS113"/>
    <mergeCell ref="AS114:AS117"/>
    <mergeCell ref="AS118:AS121"/>
    <mergeCell ref="AS122:AS125"/>
    <mergeCell ref="AS131:AS132"/>
    <mergeCell ref="AS133:AS136"/>
    <mergeCell ref="AS137:AS140"/>
    <mergeCell ref="AS141:AS144"/>
    <mergeCell ref="AS145:AS148"/>
    <mergeCell ref="AS149:AS152"/>
    <mergeCell ref="AS153:AS156"/>
    <mergeCell ref="AS157:AS160"/>
    <mergeCell ref="AS161:AS164"/>
    <mergeCell ref="AS165:AS168"/>
    <mergeCell ref="AS173:AS174"/>
    <mergeCell ref="AS175:AS178"/>
    <mergeCell ref="AS179:AS182"/>
    <mergeCell ref="AS183:AS186"/>
    <mergeCell ref="AS187:AS190"/>
    <mergeCell ref="AS191:AS194"/>
    <mergeCell ref="AS195:AS198"/>
    <mergeCell ref="AS199:AS202"/>
    <mergeCell ref="AS203:AS206"/>
    <mergeCell ref="AS207:AS210"/>
    <mergeCell ref="AT4:AT5"/>
    <mergeCell ref="AT6:AT9"/>
    <mergeCell ref="AT10:AT13"/>
    <mergeCell ref="AT14:AT17"/>
    <mergeCell ref="AT18:AT21"/>
    <mergeCell ref="AT22:AT25"/>
    <mergeCell ref="AT26:AT29"/>
    <mergeCell ref="AT30:AT33"/>
    <mergeCell ref="AT34:AT37"/>
    <mergeCell ref="AT38:AT41"/>
    <mergeCell ref="AT46:AT47"/>
    <mergeCell ref="AT48:AT51"/>
    <mergeCell ref="AT52:AT55"/>
    <mergeCell ref="AT56:AT59"/>
    <mergeCell ref="AT60:AT63"/>
    <mergeCell ref="AT64:AT67"/>
    <mergeCell ref="AT68:AT71"/>
    <mergeCell ref="AT72:AT75"/>
    <mergeCell ref="AT76:AT79"/>
    <mergeCell ref="AT80:AT83"/>
    <mergeCell ref="AT88:AT89"/>
    <mergeCell ref="AT90:AT93"/>
    <mergeCell ref="AT94:AT97"/>
    <mergeCell ref="AT98:AT101"/>
    <mergeCell ref="AT102:AT105"/>
    <mergeCell ref="AT106:AT109"/>
    <mergeCell ref="AT110:AT113"/>
    <mergeCell ref="AT114:AT117"/>
    <mergeCell ref="AT118:AT121"/>
    <mergeCell ref="AT122:AT125"/>
    <mergeCell ref="AT131:AT132"/>
    <mergeCell ref="AT133:AT136"/>
    <mergeCell ref="AT137:AT140"/>
    <mergeCell ref="AT141:AT144"/>
    <mergeCell ref="AT145:AT148"/>
    <mergeCell ref="AT149:AT152"/>
    <mergeCell ref="AT153:AT156"/>
    <mergeCell ref="AT157:AT160"/>
    <mergeCell ref="AT161:AT164"/>
    <mergeCell ref="AT165:AT168"/>
    <mergeCell ref="AT173:AT174"/>
    <mergeCell ref="AT175:AT178"/>
    <mergeCell ref="AT179:AT182"/>
    <mergeCell ref="AT183:AT186"/>
    <mergeCell ref="AT187:AT190"/>
    <mergeCell ref="AT191:AT194"/>
    <mergeCell ref="AT195:AT198"/>
    <mergeCell ref="AT199:AT202"/>
    <mergeCell ref="AT203:AT206"/>
    <mergeCell ref="AT207:AT210"/>
    <mergeCell ref="AW4:AW5"/>
    <mergeCell ref="AW6:AW9"/>
    <mergeCell ref="AW10:AW13"/>
    <mergeCell ref="AW14:AW17"/>
    <mergeCell ref="AW18:AW21"/>
    <mergeCell ref="AW22:AW25"/>
    <mergeCell ref="AW26:AW29"/>
    <mergeCell ref="AW30:AW33"/>
    <mergeCell ref="AW34:AW37"/>
    <mergeCell ref="AW38:AW41"/>
    <mergeCell ref="AW46:AW47"/>
    <mergeCell ref="AW48:AW51"/>
    <mergeCell ref="AW52:AW55"/>
    <mergeCell ref="AW56:AW59"/>
    <mergeCell ref="AW60:AW63"/>
    <mergeCell ref="AW64:AW67"/>
    <mergeCell ref="AW68:AW71"/>
    <mergeCell ref="AW72:AW75"/>
    <mergeCell ref="AW76:AW79"/>
    <mergeCell ref="AW80:AW83"/>
    <mergeCell ref="CH4:CH5"/>
    <mergeCell ref="CH6:CH9"/>
    <mergeCell ref="CH10:CH13"/>
    <mergeCell ref="CH14:CH17"/>
    <mergeCell ref="CH18:CH21"/>
    <mergeCell ref="CH22:CH25"/>
    <mergeCell ref="CH26:CH29"/>
    <mergeCell ref="CH30:CH33"/>
    <mergeCell ref="CH34:CH37"/>
    <mergeCell ref="CH38:CH41"/>
    <mergeCell ref="CH46:CH47"/>
    <mergeCell ref="CH48:CH51"/>
    <mergeCell ref="CH52:CH55"/>
    <mergeCell ref="CH56:CH59"/>
    <mergeCell ref="CH60:CH63"/>
    <mergeCell ref="CH64:CH67"/>
    <mergeCell ref="CH68:CH71"/>
    <mergeCell ref="CH72:CH75"/>
    <mergeCell ref="CH76:CH79"/>
    <mergeCell ref="CH80:CH83"/>
    <mergeCell ref="CI4:CI5"/>
    <mergeCell ref="CI6:CI7"/>
    <mergeCell ref="CI8:CI9"/>
    <mergeCell ref="CI10:CI11"/>
    <mergeCell ref="CI12:CI13"/>
    <mergeCell ref="CI14:CI15"/>
    <mergeCell ref="CI16:CI17"/>
    <mergeCell ref="CI18:CI19"/>
    <mergeCell ref="CI20:CI21"/>
    <mergeCell ref="CI22:CI23"/>
    <mergeCell ref="CI24:CI25"/>
    <mergeCell ref="CI26:CI27"/>
    <mergeCell ref="CI28:CI29"/>
    <mergeCell ref="CI30:CI31"/>
    <mergeCell ref="CI32:CI33"/>
    <mergeCell ref="CI34:CI35"/>
    <mergeCell ref="CI36:CI37"/>
    <mergeCell ref="CI38:CI39"/>
    <mergeCell ref="CI40:CI41"/>
    <mergeCell ref="CI46:CI47"/>
    <mergeCell ref="CI48:CI49"/>
    <mergeCell ref="CI50:CI51"/>
    <mergeCell ref="CI52:CI53"/>
    <mergeCell ref="CI54:CI55"/>
    <mergeCell ref="CI56:CI57"/>
    <mergeCell ref="CI58:CI59"/>
    <mergeCell ref="CI60:CI61"/>
    <mergeCell ref="CI62:CI63"/>
    <mergeCell ref="CI64:CI65"/>
    <mergeCell ref="CI66:CI67"/>
    <mergeCell ref="CI68:CI69"/>
    <mergeCell ref="CI70:CI71"/>
    <mergeCell ref="CI72:CI73"/>
    <mergeCell ref="CI74:CI75"/>
    <mergeCell ref="CI76:CI77"/>
    <mergeCell ref="CI78:CI79"/>
    <mergeCell ref="CI80:CI81"/>
    <mergeCell ref="CI82:CI83"/>
    <mergeCell ref="CJ4:CJ5"/>
    <mergeCell ref="CJ6:CJ7"/>
    <mergeCell ref="CJ8:CJ9"/>
    <mergeCell ref="CJ10:CJ11"/>
    <mergeCell ref="CJ12:CJ13"/>
    <mergeCell ref="CJ14:CJ15"/>
    <mergeCell ref="CJ16:CJ17"/>
    <mergeCell ref="CJ18:CJ19"/>
    <mergeCell ref="CJ20:CJ21"/>
    <mergeCell ref="CJ22:CJ23"/>
    <mergeCell ref="CJ24:CJ25"/>
    <mergeCell ref="CJ26:CJ27"/>
    <mergeCell ref="CJ28:CJ29"/>
    <mergeCell ref="CJ30:CJ31"/>
    <mergeCell ref="CJ32:CJ33"/>
    <mergeCell ref="CJ34:CJ35"/>
    <mergeCell ref="CJ36:CJ37"/>
    <mergeCell ref="CJ38:CJ39"/>
    <mergeCell ref="CJ40:CJ41"/>
    <mergeCell ref="CJ46:CJ47"/>
    <mergeCell ref="CJ48:CJ49"/>
    <mergeCell ref="CJ50:CJ51"/>
    <mergeCell ref="CJ52:CJ53"/>
    <mergeCell ref="CJ54:CJ55"/>
    <mergeCell ref="CJ56:CJ57"/>
    <mergeCell ref="CJ58:CJ59"/>
    <mergeCell ref="CJ60:CJ61"/>
    <mergeCell ref="CJ62:CJ63"/>
    <mergeCell ref="CJ64:CJ65"/>
    <mergeCell ref="CJ66:CJ67"/>
    <mergeCell ref="CJ68:CJ69"/>
    <mergeCell ref="CJ70:CJ71"/>
    <mergeCell ref="CJ72:CJ73"/>
    <mergeCell ref="CJ74:CJ75"/>
    <mergeCell ref="CJ76:CJ77"/>
    <mergeCell ref="CJ78:CJ79"/>
    <mergeCell ref="CJ80:CJ81"/>
    <mergeCell ref="CJ82:CJ83"/>
    <mergeCell ref="CK4:CK5"/>
    <mergeCell ref="CK6:CK7"/>
    <mergeCell ref="CK8:CK9"/>
    <mergeCell ref="CK10:CK11"/>
    <mergeCell ref="CK12:CK13"/>
    <mergeCell ref="CK14:CK15"/>
    <mergeCell ref="CK16:CK17"/>
    <mergeCell ref="CK18:CK19"/>
    <mergeCell ref="CK20:CK21"/>
    <mergeCell ref="CK22:CK23"/>
    <mergeCell ref="CK24:CK25"/>
    <mergeCell ref="CK26:CK27"/>
    <mergeCell ref="CK28:CK29"/>
    <mergeCell ref="CK30:CK31"/>
    <mergeCell ref="CK32:CK33"/>
    <mergeCell ref="CK34:CK35"/>
    <mergeCell ref="CK36:CK37"/>
    <mergeCell ref="CK38:CK39"/>
    <mergeCell ref="CK40:CK41"/>
    <mergeCell ref="CK46:CK47"/>
    <mergeCell ref="CK48:CK49"/>
    <mergeCell ref="CK50:CK51"/>
    <mergeCell ref="CK52:CK53"/>
    <mergeCell ref="CK54:CK55"/>
    <mergeCell ref="CK56:CK57"/>
    <mergeCell ref="CK58:CK59"/>
    <mergeCell ref="CK60:CK61"/>
    <mergeCell ref="CK62:CK63"/>
    <mergeCell ref="CK64:CK65"/>
    <mergeCell ref="CK66:CK67"/>
    <mergeCell ref="CK68:CK69"/>
    <mergeCell ref="CK70:CK71"/>
    <mergeCell ref="CK72:CK73"/>
    <mergeCell ref="CK74:CK75"/>
    <mergeCell ref="CK76:CK77"/>
    <mergeCell ref="CK78:CK79"/>
    <mergeCell ref="CK80:CK81"/>
    <mergeCell ref="CK82:CK83"/>
    <mergeCell ref="CL4:CL5"/>
    <mergeCell ref="CL6:CL9"/>
    <mergeCell ref="CL10:CL13"/>
    <mergeCell ref="CL14:CL17"/>
    <mergeCell ref="CL18:CL21"/>
    <mergeCell ref="CL22:CL25"/>
    <mergeCell ref="CL26:CL29"/>
    <mergeCell ref="CL30:CL33"/>
    <mergeCell ref="CL34:CL37"/>
    <mergeCell ref="CL38:CL41"/>
    <mergeCell ref="CL46:CL47"/>
    <mergeCell ref="CL48:CL51"/>
    <mergeCell ref="CL52:CL55"/>
    <mergeCell ref="CL56:CL59"/>
    <mergeCell ref="CL60:CL63"/>
    <mergeCell ref="CL64:CL67"/>
    <mergeCell ref="CL68:CL71"/>
    <mergeCell ref="CL72:CL75"/>
    <mergeCell ref="CL76:CL79"/>
    <mergeCell ref="CL80:CL83"/>
    <mergeCell ref="CM4:CM5"/>
    <mergeCell ref="CM6:CM9"/>
    <mergeCell ref="CM10:CM13"/>
    <mergeCell ref="CM14:CM17"/>
    <mergeCell ref="CM18:CM21"/>
    <mergeCell ref="CM22:CM25"/>
    <mergeCell ref="CM26:CM29"/>
    <mergeCell ref="CM30:CM33"/>
    <mergeCell ref="CM34:CM37"/>
    <mergeCell ref="CM38:CM41"/>
    <mergeCell ref="CM46:CM47"/>
    <mergeCell ref="CM48:CM51"/>
    <mergeCell ref="CM52:CM55"/>
    <mergeCell ref="CM56:CM59"/>
    <mergeCell ref="CM60:CM63"/>
    <mergeCell ref="CM64:CM67"/>
    <mergeCell ref="CM68:CM71"/>
    <mergeCell ref="CM72:CM75"/>
    <mergeCell ref="CM76:CM79"/>
    <mergeCell ref="CM80:CM83"/>
    <mergeCell ref="CN4:CN5"/>
    <mergeCell ref="CN6:CN9"/>
    <mergeCell ref="CN10:CN13"/>
    <mergeCell ref="CN14:CN17"/>
    <mergeCell ref="CN18:CN21"/>
    <mergeCell ref="CN22:CN25"/>
    <mergeCell ref="CN26:CN29"/>
    <mergeCell ref="CN30:CN33"/>
    <mergeCell ref="CN34:CN37"/>
    <mergeCell ref="CN38:CN41"/>
    <mergeCell ref="CN46:CN47"/>
    <mergeCell ref="CN48:CN51"/>
    <mergeCell ref="CN52:CN55"/>
    <mergeCell ref="CN56:CN59"/>
    <mergeCell ref="CN60:CN63"/>
    <mergeCell ref="CN64:CN67"/>
    <mergeCell ref="CN68:CN71"/>
    <mergeCell ref="CN72:CN75"/>
    <mergeCell ref="CN76:CN79"/>
    <mergeCell ref="CN80:CN83"/>
    <mergeCell ref="CO4:CO5"/>
    <mergeCell ref="CO6:CO9"/>
    <mergeCell ref="CO10:CO13"/>
    <mergeCell ref="CO14:CO17"/>
    <mergeCell ref="CO18:CO21"/>
    <mergeCell ref="CO22:CO25"/>
    <mergeCell ref="CO26:CO29"/>
    <mergeCell ref="CO30:CO33"/>
    <mergeCell ref="CO34:CO37"/>
    <mergeCell ref="CO38:CO41"/>
    <mergeCell ref="CO46:CO47"/>
    <mergeCell ref="CO48:CO51"/>
    <mergeCell ref="CO52:CO55"/>
    <mergeCell ref="CO56:CO59"/>
    <mergeCell ref="CO60:CO63"/>
    <mergeCell ref="CO64:CO67"/>
    <mergeCell ref="CO68:CO71"/>
    <mergeCell ref="CO72:CO75"/>
    <mergeCell ref="CO76:CO79"/>
    <mergeCell ref="CO80:CO83"/>
    <mergeCell ref="CP4:CP5"/>
    <mergeCell ref="CP6:CP9"/>
    <mergeCell ref="CP10:CP13"/>
    <mergeCell ref="CP14:CP17"/>
    <mergeCell ref="CP18:CP21"/>
    <mergeCell ref="CP22:CP25"/>
    <mergeCell ref="CP26:CP29"/>
    <mergeCell ref="CP30:CP33"/>
    <mergeCell ref="CP34:CP37"/>
    <mergeCell ref="CP38:CP41"/>
    <mergeCell ref="CP46:CP47"/>
    <mergeCell ref="CP48:CP51"/>
    <mergeCell ref="CP52:CP55"/>
    <mergeCell ref="CP56:CP59"/>
    <mergeCell ref="CP60:CP63"/>
    <mergeCell ref="CP64:CP67"/>
    <mergeCell ref="CP68:CP71"/>
    <mergeCell ref="CP72:CP75"/>
    <mergeCell ref="CP76:CP79"/>
    <mergeCell ref="CP80:CP83"/>
    <mergeCell ref="B46:E47"/>
    <mergeCell ref="F46:I47"/>
    <mergeCell ref="J46:M47"/>
    <mergeCell ref="N46:Q47"/>
    <mergeCell ref="R46:U47"/>
    <mergeCell ref="V46:Y47"/>
    <mergeCell ref="Z46:AC47"/>
    <mergeCell ref="AD46:AG47"/>
    <mergeCell ref="AH46:AK47"/>
    <mergeCell ref="AX46:BA47"/>
    <mergeCell ref="BB46:BE47"/>
    <mergeCell ref="BF46:BI47"/>
    <mergeCell ref="BJ46:BM47"/>
    <mergeCell ref="BN46:BQ47"/>
    <mergeCell ref="BR46:BU47"/>
    <mergeCell ref="BV46:BY47"/>
    <mergeCell ref="BZ46:CC47"/>
    <mergeCell ref="CD46:CG47"/>
    <mergeCell ref="BC43:BX44"/>
    <mergeCell ref="B4:E5"/>
    <mergeCell ref="F4:I5"/>
    <mergeCell ref="J4:M5"/>
    <mergeCell ref="N4:Q5"/>
    <mergeCell ref="R4:U5"/>
    <mergeCell ref="V4:Y5"/>
    <mergeCell ref="Z4:AC5"/>
    <mergeCell ref="AD4:AG5"/>
    <mergeCell ref="AH4:AK5"/>
    <mergeCell ref="AX4:BA5"/>
    <mergeCell ref="BB4:BE5"/>
    <mergeCell ref="BF4:BI5"/>
    <mergeCell ref="BJ4:BM5"/>
    <mergeCell ref="BN4:BQ5"/>
    <mergeCell ref="BR4:BU5"/>
    <mergeCell ref="BV4:BY5"/>
    <mergeCell ref="BZ4:CC5"/>
    <mergeCell ref="CD4:CG5"/>
    <mergeCell ref="BC1:BX2"/>
    <mergeCell ref="B173:E174"/>
    <mergeCell ref="F173:I174"/>
    <mergeCell ref="J173:M174"/>
    <mergeCell ref="N173:Q174"/>
    <mergeCell ref="R173:U174"/>
    <mergeCell ref="V173:Y174"/>
    <mergeCell ref="Z173:AC174"/>
    <mergeCell ref="AD173:AG174"/>
    <mergeCell ref="AH173:AK174"/>
    <mergeCell ref="G170:AB171"/>
    <mergeCell ref="B88:E89"/>
    <mergeCell ref="F88:I89"/>
    <mergeCell ref="J88:M89"/>
    <mergeCell ref="N88:Q89"/>
    <mergeCell ref="R88:U89"/>
    <mergeCell ref="V88:Y89"/>
    <mergeCell ref="Z88:AC89"/>
    <mergeCell ref="AD88:AG89"/>
    <mergeCell ref="AH88:AK89"/>
    <mergeCell ref="G85:AB86"/>
    <mergeCell ref="G43:AB44"/>
    <mergeCell ref="G1:AB2"/>
    <mergeCell ref="G128:AB129"/>
    <mergeCell ref="B131:E132"/>
    <mergeCell ref="F131:I132"/>
    <mergeCell ref="J131:M132"/>
    <mergeCell ref="N131:Q132"/>
    <mergeCell ref="R131:U132"/>
    <mergeCell ref="V131:Y132"/>
    <mergeCell ref="Z131:AC132"/>
    <mergeCell ref="AD131:AG132"/>
    <mergeCell ref="AH131:AK132"/>
  </mergeCells>
  <printOptions/>
  <pageMargins left="0.1968503937007874" right="0" top="0.7480314960629921" bottom="0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zoomScale="80" zoomScaleNormal="80" workbookViewId="0" topLeftCell="A1">
      <selection activeCell="I8" sqref="I8"/>
    </sheetView>
  </sheetViews>
  <sheetFormatPr defaultColWidth="2.50390625" defaultRowHeight="13.5"/>
  <cols>
    <col min="1" max="8" width="2.50390625" style="251" customWidth="1"/>
    <col min="9" max="16" width="4.125" style="251" customWidth="1"/>
    <col min="17" max="17" width="4.00390625" style="251" customWidth="1"/>
    <col min="18" max="18" width="0.6171875" style="251" hidden="1" customWidth="1"/>
    <col min="19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51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492"/>
      <c r="AG2" s="492"/>
      <c r="AH2" s="492"/>
      <c r="AI2" s="492"/>
      <c r="AJ2" s="492"/>
      <c r="AK2" s="492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51" t="s">
        <v>73</v>
      </c>
      <c r="AX2" s="338"/>
      <c r="AY2" s="338"/>
    </row>
    <row r="3" spans="2:53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E3" s="491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339"/>
      <c r="AY3" s="339"/>
      <c r="BA3" s="338"/>
    </row>
    <row r="4" spans="2:50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455" t="s">
        <v>76</v>
      </c>
      <c r="M4" s="456"/>
      <c r="N4" s="457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455" t="s">
        <v>32</v>
      </c>
      <c r="AB4" s="456"/>
      <c r="AC4" s="456"/>
      <c r="AD4" s="457"/>
      <c r="AE4" s="259" t="s">
        <v>39</v>
      </c>
      <c r="AF4" s="260"/>
      <c r="AG4" s="260"/>
      <c r="AH4" s="261"/>
      <c r="AI4" s="455" t="s">
        <v>46</v>
      </c>
      <c r="AJ4" s="456"/>
      <c r="AK4" s="456"/>
      <c r="AL4" s="455" t="s">
        <v>57</v>
      </c>
      <c r="AM4" s="456"/>
      <c r="AN4" s="456"/>
      <c r="AO4" s="455" t="s">
        <v>62</v>
      </c>
      <c r="AP4" s="456"/>
      <c r="AQ4" s="457"/>
      <c r="AR4" s="456" t="s">
        <v>67</v>
      </c>
      <c r="AS4" s="456"/>
      <c r="AT4" s="456"/>
      <c r="AU4" s="496"/>
      <c r="AV4" s="297"/>
      <c r="AW4" s="351"/>
      <c r="AX4" s="251" t="s">
        <v>81</v>
      </c>
    </row>
    <row r="5" spans="3:50" ht="13.5" customHeight="1">
      <c r="C5" s="255" t="s">
        <v>82</v>
      </c>
      <c r="D5" s="255"/>
      <c r="E5" s="255"/>
      <c r="F5" s="255"/>
      <c r="G5" s="255"/>
      <c r="H5" s="255"/>
      <c r="I5" s="437" t="s">
        <v>83</v>
      </c>
      <c r="J5" s="438"/>
      <c r="K5" s="439"/>
      <c r="L5" s="437" t="s">
        <v>84</v>
      </c>
      <c r="M5" s="438"/>
      <c r="N5" s="439"/>
      <c r="O5" s="437" t="s">
        <v>85</v>
      </c>
      <c r="P5" s="440"/>
      <c r="Q5" s="438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442" t="s">
        <v>86</v>
      </c>
      <c r="AB5" s="423"/>
      <c r="AC5" s="423"/>
      <c r="AD5" s="470"/>
      <c r="AE5" s="442" t="s">
        <v>85</v>
      </c>
      <c r="AF5" s="423"/>
      <c r="AG5" s="423"/>
      <c r="AH5" s="470"/>
      <c r="AI5" s="437" t="s">
        <v>87</v>
      </c>
      <c r="AJ5" s="440"/>
      <c r="AK5" s="438"/>
      <c r="AL5" s="437" t="s">
        <v>88</v>
      </c>
      <c r="AM5" s="440"/>
      <c r="AN5" s="438"/>
      <c r="AO5" s="437" t="s">
        <v>87</v>
      </c>
      <c r="AP5" s="440"/>
      <c r="AQ5" s="438"/>
      <c r="AR5" s="437" t="s">
        <v>84</v>
      </c>
      <c r="AS5" s="438"/>
      <c r="AT5" s="439"/>
      <c r="AU5" s="496"/>
      <c r="AV5" s="297"/>
      <c r="AW5" s="297"/>
      <c r="AX5" s="352" t="s">
        <v>89</v>
      </c>
    </row>
    <row r="6" spans="3:50" ht="13.5" customHeight="1">
      <c r="C6" s="255" t="s">
        <v>90</v>
      </c>
      <c r="D6" s="255"/>
      <c r="E6" s="255"/>
      <c r="F6" s="255"/>
      <c r="G6" s="255"/>
      <c r="H6" s="255"/>
      <c r="I6" s="441">
        <v>44381</v>
      </c>
      <c r="J6" s="428"/>
      <c r="K6" s="429"/>
      <c r="L6" s="441">
        <v>44290</v>
      </c>
      <c r="M6" s="428"/>
      <c r="N6" s="429"/>
      <c r="O6" s="441">
        <v>44315</v>
      </c>
      <c r="P6" s="428"/>
      <c r="Q6" s="429"/>
      <c r="R6" s="398">
        <v>43926</v>
      </c>
      <c r="S6" s="270"/>
      <c r="T6" s="271"/>
      <c r="U6" s="398">
        <v>43926</v>
      </c>
      <c r="V6" s="270"/>
      <c r="W6" s="271"/>
      <c r="X6" s="398">
        <v>43926</v>
      </c>
      <c r="Y6" s="270"/>
      <c r="Z6" s="271"/>
      <c r="AA6" s="424">
        <v>44290</v>
      </c>
      <c r="AB6" s="425"/>
      <c r="AC6" s="425"/>
      <c r="AD6" s="426"/>
      <c r="AE6" s="424">
        <v>44338</v>
      </c>
      <c r="AF6" s="425"/>
      <c r="AG6" s="425"/>
      <c r="AH6" s="426"/>
      <c r="AI6" s="441">
        <v>44289</v>
      </c>
      <c r="AJ6" s="428"/>
      <c r="AK6" s="429"/>
      <c r="AL6" s="441">
        <v>44290</v>
      </c>
      <c r="AM6" s="428"/>
      <c r="AN6" s="429"/>
      <c r="AO6" s="441">
        <v>44290</v>
      </c>
      <c r="AP6" s="428"/>
      <c r="AQ6" s="429"/>
      <c r="AR6" s="441">
        <v>44290</v>
      </c>
      <c r="AS6" s="428"/>
      <c r="AT6" s="429"/>
      <c r="AU6" s="297"/>
      <c r="AV6" s="297"/>
      <c r="AW6" s="297"/>
      <c r="AX6" s="251" t="s">
        <v>91</v>
      </c>
    </row>
    <row r="7" spans="3:49" ht="13.5" customHeight="1">
      <c r="C7" s="255" t="s">
        <v>92</v>
      </c>
      <c r="D7" s="255"/>
      <c r="E7" s="255"/>
      <c r="F7" s="255"/>
      <c r="G7" s="255"/>
      <c r="H7" s="255"/>
      <c r="I7" s="427">
        <v>0.5625</v>
      </c>
      <c r="J7" s="428"/>
      <c r="K7" s="429"/>
      <c r="L7" s="427">
        <v>0.3958333333333333</v>
      </c>
      <c r="M7" s="428"/>
      <c r="N7" s="429"/>
      <c r="O7" s="427">
        <v>0.5625</v>
      </c>
      <c r="P7" s="428"/>
      <c r="Q7" s="429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445">
        <v>0.3958333333333333</v>
      </c>
      <c r="AB7" s="446"/>
      <c r="AC7" s="446"/>
      <c r="AD7" s="447"/>
      <c r="AE7" s="493">
        <v>0.5416666666666666</v>
      </c>
      <c r="AF7" s="494"/>
      <c r="AG7" s="494"/>
      <c r="AH7" s="495"/>
      <c r="AI7" s="427">
        <v>0.3958333333333333</v>
      </c>
      <c r="AJ7" s="428"/>
      <c r="AK7" s="429"/>
      <c r="AL7" s="427">
        <v>0.375</v>
      </c>
      <c r="AM7" s="428"/>
      <c r="AN7" s="429"/>
      <c r="AO7" s="427">
        <v>0.3958333333333333</v>
      </c>
      <c r="AP7" s="428"/>
      <c r="AQ7" s="429"/>
      <c r="AR7" s="427">
        <v>0.5625</v>
      </c>
      <c r="AS7" s="428"/>
      <c r="AT7" s="429"/>
      <c r="AU7" s="297"/>
      <c r="AV7" s="297"/>
      <c r="AW7" s="297"/>
    </row>
    <row r="8" spans="9:56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340">
        <v>13</v>
      </c>
      <c r="AE8" s="272">
        <v>14</v>
      </c>
      <c r="AF8" s="275">
        <v>15</v>
      </c>
      <c r="AG8" s="448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411">
        <v>24</v>
      </c>
      <c r="AP8" s="270">
        <v>25</v>
      </c>
      <c r="AQ8" s="271">
        <v>26</v>
      </c>
      <c r="AR8" s="412">
        <v>27</v>
      </c>
      <c r="AS8" s="342">
        <v>28</v>
      </c>
      <c r="AT8" s="271">
        <v>29</v>
      </c>
      <c r="AU8" s="297"/>
      <c r="AV8" s="297"/>
      <c r="AW8" s="353" t="s">
        <v>93</v>
      </c>
      <c r="AX8" s="354" t="s">
        <v>94</v>
      </c>
      <c r="AY8" s="316"/>
      <c r="AZ8" s="316"/>
      <c r="BA8" s="316"/>
      <c r="BB8" s="316"/>
      <c r="BC8" s="316"/>
      <c r="BD8" s="316"/>
    </row>
    <row r="9" spans="3:56" ht="13.5" customHeight="1">
      <c r="C9" s="256" t="s">
        <v>95</v>
      </c>
      <c r="I9" s="276" t="str">
        <f>'リーグ組合せ'!D2</f>
        <v>中部</v>
      </c>
      <c r="J9" s="277" t="str">
        <f>'リーグ組合せ'!D3</f>
        <v>大和</v>
      </c>
      <c r="K9" s="278" t="str">
        <f>'リーグ組合せ'!D4</f>
        <v>御嵩</v>
      </c>
      <c r="L9" s="279" t="str">
        <f>'リーグ組合せ'!D5</f>
        <v>郡上八幡</v>
      </c>
      <c r="M9" s="280" t="str">
        <f>'リーグ組合せ'!D6</f>
        <v>旭ヶ丘</v>
      </c>
      <c r="N9" s="281" t="str">
        <f>'リーグ組合せ'!D7</f>
        <v>武儀</v>
      </c>
      <c r="O9" s="282" t="str">
        <f>'リーグ組合せ'!D8</f>
        <v>土田</v>
      </c>
      <c r="P9" s="283" t="str">
        <f>'リーグ組合せ'!D9</f>
        <v>美濃</v>
      </c>
      <c r="Q9" s="306" t="str">
        <f>'リーグ組合せ'!D10</f>
        <v>アンフィニ青</v>
      </c>
      <c r="R9" s="276">
        <f>'リーグ組合せ'!D11</f>
        <v>0</v>
      </c>
      <c r="S9" s="277">
        <f>'リーグ組合せ'!D12</f>
        <v>0</v>
      </c>
      <c r="T9" s="307">
        <f>'リーグ組合せ'!D13</f>
        <v>0</v>
      </c>
      <c r="U9" s="276">
        <f>'リーグ組合せ'!D14</f>
        <v>0</v>
      </c>
      <c r="V9" s="308">
        <f>'リーグ組合せ'!D15</f>
        <v>0</v>
      </c>
      <c r="W9" s="308">
        <f>'リーグ組合せ'!D16</f>
        <v>0</v>
      </c>
      <c r="X9" s="276">
        <f>'リーグ組合せ'!D17</f>
        <v>0</v>
      </c>
      <c r="Y9" s="322">
        <f>'リーグ組合せ'!D18</f>
        <v>0</v>
      </c>
      <c r="Z9" s="323">
        <f>'リーグ組合せ'!D19</f>
        <v>0</v>
      </c>
      <c r="AA9" s="324" t="str">
        <f>'リーグ組合せ'!D20</f>
        <v>コヴィーダ</v>
      </c>
      <c r="AB9" s="308" t="str">
        <f>'リーグ組合せ'!D21</f>
        <v>今渡</v>
      </c>
      <c r="AC9" s="344" t="str">
        <f>'リーグ組合せ'!D22</f>
        <v>川辺</v>
      </c>
      <c r="AD9" s="377" t="str">
        <f>'リーグ組合せ'!D23</f>
        <v>坂祝</v>
      </c>
      <c r="AE9" s="276" t="str">
        <f>'リーグ組合せ'!D24</f>
        <v>桜ヶ丘ＦＣ</v>
      </c>
      <c r="AF9" s="344" t="str">
        <f>'リーグ組合せ'!D25</f>
        <v>瀬尻</v>
      </c>
      <c r="AG9" s="343" t="str">
        <f>'リーグ組合せ'!D26</f>
        <v>安桜</v>
      </c>
      <c r="AH9" s="344" t="str">
        <f>'リーグ組合せ'!D27</f>
        <v>アンフィニ白</v>
      </c>
      <c r="AI9" s="324" t="str">
        <f>'リーグ組合せ'!D28</f>
        <v>金竜</v>
      </c>
      <c r="AJ9" s="308" t="str">
        <f>'リーグ組合せ'!D29</f>
        <v>ティグレイ</v>
      </c>
      <c r="AK9" s="344" t="str">
        <f>'リーグ組合せ'!D30</f>
        <v>加茂野</v>
      </c>
      <c r="AL9" s="276" t="str">
        <f>'リーグ組合せ'!D31</f>
        <v>八百津</v>
      </c>
      <c r="AM9" s="308" t="str">
        <f>'リーグ組合せ'!D32</f>
        <v>太田</v>
      </c>
      <c r="AN9" s="344" t="str">
        <f>'リーグ組合せ'!D33</f>
        <v>白鳥</v>
      </c>
      <c r="AO9" s="276" t="str">
        <f>'リーグ組合せ'!D34</f>
        <v>関さくら</v>
      </c>
      <c r="AP9" s="308" t="str">
        <f>'リーグ組合せ'!D35</f>
        <v>武芸川</v>
      </c>
      <c r="AQ9" s="344" t="str">
        <f>'リーグ組合せ'!D36</f>
        <v>山手</v>
      </c>
      <c r="AR9" s="276" t="str">
        <f>'リーグ組合せ'!D37</f>
        <v>西可児</v>
      </c>
      <c r="AS9" s="308" t="str">
        <f>'リーグ組合せ'!D38</f>
        <v>下有知</v>
      </c>
      <c r="AT9" s="344" t="str">
        <f>'リーグ組合せ'!D39</f>
        <v>ボンボネーラ</v>
      </c>
      <c r="AU9" s="496"/>
      <c r="AV9" s="297"/>
      <c r="AX9" s="316"/>
      <c r="AY9" s="316"/>
      <c r="AZ9" s="316"/>
      <c r="BA9" s="354" t="s">
        <v>96</v>
      </c>
      <c r="BB9" s="316"/>
      <c r="BC9" s="316"/>
      <c r="BD9" s="316"/>
    </row>
    <row r="10" spans="3:50" ht="13.5" customHeight="1">
      <c r="C10" s="257">
        <v>44290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329"/>
      <c r="AB10" s="311"/>
      <c r="AC10" s="346"/>
      <c r="AD10" s="380"/>
      <c r="AE10" s="284"/>
      <c r="AF10" s="346"/>
      <c r="AG10" s="345"/>
      <c r="AH10" s="346"/>
      <c r="AI10" s="329"/>
      <c r="AJ10" s="311"/>
      <c r="AK10" s="346"/>
      <c r="AL10" s="284"/>
      <c r="AM10" s="311"/>
      <c r="AN10" s="346"/>
      <c r="AO10" s="284"/>
      <c r="AP10" s="311"/>
      <c r="AQ10" s="346"/>
      <c r="AR10" s="284"/>
      <c r="AS10" s="311"/>
      <c r="AT10" s="346"/>
      <c r="AU10" s="496"/>
      <c r="AV10" s="297"/>
      <c r="AW10" s="355" t="s">
        <v>93</v>
      </c>
      <c r="AX10" s="251" t="s">
        <v>97</v>
      </c>
    </row>
    <row r="11" spans="9:56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329"/>
      <c r="AB11" s="311"/>
      <c r="AC11" s="346"/>
      <c r="AD11" s="380"/>
      <c r="AE11" s="284"/>
      <c r="AF11" s="346"/>
      <c r="AG11" s="345"/>
      <c r="AH11" s="346"/>
      <c r="AI11" s="329"/>
      <c r="AJ11" s="311"/>
      <c r="AK11" s="346"/>
      <c r="AL11" s="284"/>
      <c r="AM11" s="311"/>
      <c r="AN11" s="346"/>
      <c r="AO11" s="284"/>
      <c r="AP11" s="311"/>
      <c r="AQ11" s="346"/>
      <c r="AR11" s="284"/>
      <c r="AS11" s="311"/>
      <c r="AT11" s="346"/>
      <c r="AU11" s="496"/>
      <c r="AV11" s="297"/>
      <c r="AW11" s="356" t="s">
        <v>93</v>
      </c>
      <c r="AX11" s="357" t="s">
        <v>98</v>
      </c>
      <c r="AY11" s="357"/>
      <c r="AZ11" s="357"/>
      <c r="BA11" s="357"/>
      <c r="BB11" s="357"/>
      <c r="BC11" s="357"/>
      <c r="BD11" s="357"/>
    </row>
    <row r="12" spans="9:56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329"/>
      <c r="AB12" s="311"/>
      <c r="AC12" s="346"/>
      <c r="AD12" s="380"/>
      <c r="AE12" s="284"/>
      <c r="AF12" s="346"/>
      <c r="AG12" s="345"/>
      <c r="AH12" s="346"/>
      <c r="AI12" s="329"/>
      <c r="AJ12" s="311"/>
      <c r="AK12" s="346"/>
      <c r="AL12" s="284"/>
      <c r="AM12" s="311"/>
      <c r="AN12" s="346"/>
      <c r="AO12" s="284"/>
      <c r="AP12" s="311"/>
      <c r="AQ12" s="346"/>
      <c r="AR12" s="284"/>
      <c r="AS12" s="311"/>
      <c r="AT12" s="346"/>
      <c r="AU12" s="496"/>
      <c r="AV12" s="297"/>
      <c r="AW12" s="356" t="s">
        <v>93</v>
      </c>
      <c r="AX12" s="357" t="s">
        <v>99</v>
      </c>
      <c r="AY12" s="357"/>
      <c r="AZ12" s="357"/>
      <c r="BA12" s="357"/>
      <c r="BB12" s="357"/>
      <c r="BC12" s="357"/>
      <c r="BD12" s="357"/>
    </row>
    <row r="13" spans="9:55" ht="28.5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334"/>
      <c r="AB13" s="314"/>
      <c r="AC13" s="348"/>
      <c r="AD13" s="383"/>
      <c r="AE13" s="288"/>
      <c r="AF13" s="348"/>
      <c r="AG13" s="347"/>
      <c r="AH13" s="348"/>
      <c r="AI13" s="334"/>
      <c r="AJ13" s="314"/>
      <c r="AK13" s="348"/>
      <c r="AL13" s="288"/>
      <c r="AM13" s="314"/>
      <c r="AN13" s="348"/>
      <c r="AO13" s="288"/>
      <c r="AP13" s="314"/>
      <c r="AQ13" s="348"/>
      <c r="AR13" s="288"/>
      <c r="AS13" s="314"/>
      <c r="AT13" s="348"/>
      <c r="AU13" s="496"/>
      <c r="AV13" s="297"/>
      <c r="AW13" s="356" t="s">
        <v>93</v>
      </c>
      <c r="AX13" s="316" t="s">
        <v>100</v>
      </c>
      <c r="AY13" s="358"/>
      <c r="AZ13" s="358"/>
      <c r="BA13" s="358"/>
      <c r="BB13" s="358"/>
      <c r="BC13" s="316"/>
    </row>
    <row r="14" spans="9:50" ht="13.5">
      <c r="I14" s="491" t="s">
        <v>101</v>
      </c>
      <c r="AE14" s="491" t="s">
        <v>102</v>
      </c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355" t="s">
        <v>93</v>
      </c>
      <c r="AX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355" t="s">
        <v>93</v>
      </c>
      <c r="AX15" s="316" t="s">
        <v>104</v>
      </c>
      <c r="AY15" s="316"/>
      <c r="AZ15" s="316"/>
      <c r="BA15" s="316"/>
      <c r="BB15" s="316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356" t="s">
        <v>93</v>
      </c>
      <c r="AX16" s="357" t="s">
        <v>106</v>
      </c>
      <c r="AY16" s="357"/>
      <c r="AZ16" s="357"/>
      <c r="BA16" s="357"/>
      <c r="BB16" s="357"/>
      <c r="BC16" s="357"/>
      <c r="BD16" s="357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355" t="s">
        <v>93</v>
      </c>
      <c r="AX17" s="251" t="s">
        <v>107</v>
      </c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355" t="s">
        <v>93</v>
      </c>
      <c r="AX18" s="316" t="s">
        <v>108</v>
      </c>
      <c r="AY18" s="316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353" t="s">
        <v>93</v>
      </c>
      <c r="AX19" s="316" t="s">
        <v>110</v>
      </c>
      <c r="AY19" s="316"/>
      <c r="AZ19" s="316"/>
      <c r="BA19" s="316"/>
      <c r="BB19" s="316"/>
      <c r="BC19" s="316"/>
      <c r="BD19" s="316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356" t="s">
        <v>93</v>
      </c>
      <c r="AX20" s="357" t="s">
        <v>112</v>
      </c>
      <c r="AY20" s="357"/>
      <c r="AZ20" s="357"/>
      <c r="BA20" s="357"/>
      <c r="BB20" s="357"/>
      <c r="BC20" s="357"/>
      <c r="BD20" s="357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355" t="s">
        <v>93</v>
      </c>
      <c r="AX21" s="316" t="s">
        <v>113</v>
      </c>
      <c r="AY21" s="316"/>
      <c r="AZ21" s="316"/>
      <c r="BA21" s="316"/>
      <c r="BB21" s="316"/>
      <c r="BC21" s="316"/>
      <c r="BD21" s="316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353" t="s">
        <v>93</v>
      </c>
      <c r="AX22" s="316" t="s">
        <v>114</v>
      </c>
      <c r="AY22" s="316"/>
      <c r="AZ22" s="316"/>
      <c r="BA22" s="316"/>
      <c r="BB22" s="316"/>
      <c r="BC22" s="316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355" t="s">
        <v>93</v>
      </c>
      <c r="AX23" s="316" t="s">
        <v>115</v>
      </c>
      <c r="AY23" s="316"/>
      <c r="AZ23" s="316"/>
      <c r="BA23" s="316"/>
      <c r="BB23" s="316"/>
      <c r="BC23" s="316"/>
      <c r="BD23" s="316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355" t="s">
        <v>93</v>
      </c>
      <c r="AX24" s="251" t="s">
        <v>116</v>
      </c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355" t="s">
        <v>93</v>
      </c>
      <c r="AX25" s="251" t="s">
        <v>117</v>
      </c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355" t="s">
        <v>93</v>
      </c>
      <c r="AX26" s="251" t="s">
        <v>118</v>
      </c>
      <c r="BH26" s="359"/>
      <c r="BI26" s="359"/>
      <c r="BJ26" s="359"/>
    </row>
    <row r="27" spans="38:50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355" t="s">
        <v>93</v>
      </c>
      <c r="AX27" s="251" t="s">
        <v>119</v>
      </c>
    </row>
    <row r="28" spans="38:50" ht="13.5"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355" t="s">
        <v>93</v>
      </c>
      <c r="AX28" s="316" t="s">
        <v>120</v>
      </c>
    </row>
    <row r="29" spans="28:50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355" t="s">
        <v>93</v>
      </c>
      <c r="AX29" s="316" t="s">
        <v>121</v>
      </c>
    </row>
    <row r="30" spans="38:50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355" t="s">
        <v>93</v>
      </c>
      <c r="AX30" s="251" t="s">
        <v>122</v>
      </c>
    </row>
    <row r="31" spans="38:57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356" t="s">
        <v>93</v>
      </c>
      <c r="AX31" s="357" t="s">
        <v>123</v>
      </c>
      <c r="AY31" s="357"/>
      <c r="AZ31" s="357"/>
      <c r="BA31" s="357"/>
      <c r="BB31" s="357"/>
      <c r="BC31" s="357"/>
      <c r="BD31" s="357"/>
      <c r="BE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X11:BD11"/>
    <mergeCell ref="AX12:BD12"/>
    <mergeCell ref="AX16:BD16"/>
    <mergeCell ref="AX20:BD20"/>
    <mergeCell ref="AX31:BE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8"/>
  <sheetViews>
    <sheetView zoomScale="80" zoomScaleNormal="80" workbookViewId="0" topLeftCell="B1">
      <selection activeCell="AR72" sqref="AR72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18" width="2.125" style="118" customWidth="1"/>
    <col min="19" max="19" width="3.875" style="118" bestFit="1" customWidth="1"/>
    <col min="20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72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'1節'!I6</f>
        <v>44381</v>
      </c>
      <c r="G5" s="120"/>
      <c r="H5" s="120"/>
      <c r="I5" s="120"/>
      <c r="J5" s="120"/>
      <c r="K5" s="120"/>
      <c r="R5" s="185" t="str">
        <f>'1節'!I5</f>
        <v>東明</v>
      </c>
      <c r="S5" s="186"/>
      <c r="T5" s="186"/>
      <c r="U5" s="186"/>
      <c r="V5" s="186"/>
      <c r="W5" s="186"/>
      <c r="X5" s="187" t="s">
        <v>57</v>
      </c>
      <c r="AB5" s="204">
        <f>'1節'!I7</f>
        <v>0.5625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0.5625</v>
      </c>
      <c r="E7" s="126"/>
      <c r="F7" s="126"/>
      <c r="G7" s="126"/>
      <c r="H7" s="126"/>
      <c r="I7" s="160" t="str">
        <f>'リーグ組合せ'!D2</f>
        <v>中部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'リーグ組合せ'!D4</f>
        <v>御嵩</v>
      </c>
      <c r="V7" s="173"/>
      <c r="W7" s="173"/>
      <c r="X7" s="173"/>
      <c r="Y7" s="173"/>
      <c r="Z7" s="173"/>
      <c r="AA7" s="173"/>
      <c r="AB7" s="206" t="str">
        <f>'リーグ組合せ'!D3</f>
        <v>大和</v>
      </c>
      <c r="AC7" s="207"/>
      <c r="AD7" s="207"/>
      <c r="AE7" s="207"/>
      <c r="AF7" s="207"/>
      <c r="AG7" s="235"/>
      <c r="AI7" s="118" t="str">
        <f>I7</f>
        <v>中部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0.6180555555555556</v>
      </c>
      <c r="E8" s="124"/>
      <c r="F8" s="124"/>
      <c r="G8" s="124"/>
      <c r="H8" s="124"/>
      <c r="I8" s="163" t="str">
        <f>AB7</f>
        <v>大和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御嵩</v>
      </c>
      <c r="V8" s="172"/>
      <c r="W8" s="172"/>
      <c r="X8" s="172"/>
      <c r="Y8" s="172"/>
      <c r="Z8" s="172"/>
      <c r="AA8" s="172"/>
      <c r="AB8" s="208" t="str">
        <f>I7</f>
        <v>中部</v>
      </c>
      <c r="AC8" s="209"/>
      <c r="AD8" s="209"/>
      <c r="AE8" s="209"/>
      <c r="AF8" s="209"/>
      <c r="AG8" s="236"/>
      <c r="AI8" s="118" t="str">
        <f>I8</f>
        <v>大和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0.6736111111111112</v>
      </c>
      <c r="E9" s="131"/>
      <c r="F9" s="131"/>
      <c r="G9" s="131"/>
      <c r="H9" s="131"/>
      <c r="I9" s="166" t="str">
        <f>I7</f>
        <v>中部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大和</v>
      </c>
      <c r="V9" s="191"/>
      <c r="W9" s="191"/>
      <c r="X9" s="191"/>
      <c r="Y9" s="191"/>
      <c r="Z9" s="191"/>
      <c r="AA9" s="191"/>
      <c r="AB9" s="210" t="str">
        <f>U7</f>
        <v>御嵩</v>
      </c>
      <c r="AC9" s="211"/>
      <c r="AD9" s="211"/>
      <c r="AE9" s="211"/>
      <c r="AF9" s="211"/>
      <c r="AG9" s="237"/>
      <c r="AI9" s="118" t="str">
        <f>U7</f>
        <v>御嵩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'1節'!L6</f>
        <v>44290</v>
      </c>
      <c r="G12" s="120"/>
      <c r="H12" s="120"/>
      <c r="I12" s="120"/>
      <c r="J12" s="120"/>
      <c r="K12" s="120"/>
      <c r="R12" s="185" t="str">
        <f>'1節'!L5</f>
        <v>中池多目</v>
      </c>
      <c r="S12" s="186"/>
      <c r="T12" s="186"/>
      <c r="U12" s="186"/>
      <c r="V12" s="186"/>
      <c r="W12" s="186"/>
      <c r="X12" s="187" t="s">
        <v>57</v>
      </c>
      <c r="AB12" s="204">
        <f>'1節'!L7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'リーグ組合せ'!D5</f>
        <v>郡上八幡</v>
      </c>
      <c r="J14" s="160"/>
      <c r="K14" s="160"/>
      <c r="L14" s="160"/>
      <c r="M14" s="160"/>
      <c r="N14" s="160"/>
      <c r="O14" s="161"/>
      <c r="P14" s="162"/>
      <c r="Q14" s="188">
        <v>3</v>
      </c>
      <c r="R14" s="513" t="s">
        <v>138</v>
      </c>
      <c r="S14" s="188">
        <v>0</v>
      </c>
      <c r="T14" s="162"/>
      <c r="U14" s="173" t="str">
        <f>'リーグ組合せ'!D7</f>
        <v>武儀</v>
      </c>
      <c r="V14" s="173"/>
      <c r="W14" s="173"/>
      <c r="X14" s="173"/>
      <c r="Y14" s="173"/>
      <c r="Z14" s="173"/>
      <c r="AA14" s="173"/>
      <c r="AB14" s="206" t="str">
        <f>'リーグ組合せ'!D6</f>
        <v>旭ヶ丘</v>
      </c>
      <c r="AC14" s="207"/>
      <c r="AD14" s="207"/>
      <c r="AE14" s="207"/>
      <c r="AF14" s="207"/>
      <c r="AG14" s="235"/>
      <c r="AI14" s="118" t="str">
        <f>I14</f>
        <v>郡上八幡</v>
      </c>
      <c r="AJ14" s="234">
        <v>1</v>
      </c>
      <c r="AK14" s="234">
        <v>0</v>
      </c>
      <c r="AL14" s="234">
        <v>1</v>
      </c>
      <c r="AM14" s="234">
        <f>Q14+Q16</f>
        <v>5</v>
      </c>
      <c r="AN14" s="234">
        <f>S14+S16</f>
        <v>2</v>
      </c>
      <c r="AO14" s="234">
        <f>AM14-AN14</f>
        <v>3</v>
      </c>
      <c r="AP14" s="234">
        <f>AJ14*3+AL14*1</f>
        <v>4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旭ヶ丘</v>
      </c>
      <c r="J15" s="163"/>
      <c r="K15" s="163"/>
      <c r="L15" s="163"/>
      <c r="M15" s="163"/>
      <c r="N15" s="163"/>
      <c r="O15" s="164"/>
      <c r="P15" s="165"/>
      <c r="Q15" s="189">
        <v>2</v>
      </c>
      <c r="R15" s="514" t="s">
        <v>138</v>
      </c>
      <c r="S15" s="189">
        <v>1</v>
      </c>
      <c r="T15" s="165"/>
      <c r="U15" s="172" t="str">
        <f>U14</f>
        <v>武儀</v>
      </c>
      <c r="V15" s="172"/>
      <c r="W15" s="172"/>
      <c r="X15" s="172"/>
      <c r="Y15" s="172"/>
      <c r="Z15" s="172"/>
      <c r="AA15" s="172"/>
      <c r="AB15" s="208" t="str">
        <f>I14</f>
        <v>郡上八幡</v>
      </c>
      <c r="AC15" s="209"/>
      <c r="AD15" s="209"/>
      <c r="AE15" s="209"/>
      <c r="AF15" s="209"/>
      <c r="AG15" s="236"/>
      <c r="AI15" s="118" t="str">
        <f>I15</f>
        <v>旭ヶ丘</v>
      </c>
      <c r="AJ15" s="234">
        <v>1</v>
      </c>
      <c r="AK15" s="234">
        <v>0</v>
      </c>
      <c r="AL15" s="234">
        <v>1</v>
      </c>
      <c r="AM15" s="234">
        <f>Q15+S16</f>
        <v>4</v>
      </c>
      <c r="AN15" s="234">
        <f>S15+Q16</f>
        <v>3</v>
      </c>
      <c r="AO15" s="234">
        <f>AM15-AN15</f>
        <v>1</v>
      </c>
      <c r="AP15" s="234">
        <f>AJ15*3+AL15*1</f>
        <v>4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郡上八幡</v>
      </c>
      <c r="J16" s="166"/>
      <c r="K16" s="166"/>
      <c r="L16" s="166"/>
      <c r="M16" s="166"/>
      <c r="N16" s="166"/>
      <c r="O16" s="167"/>
      <c r="P16" s="168"/>
      <c r="Q16" s="190">
        <v>2</v>
      </c>
      <c r="R16" s="515" t="s">
        <v>138</v>
      </c>
      <c r="S16" s="190">
        <v>2</v>
      </c>
      <c r="T16" s="168"/>
      <c r="U16" s="191" t="str">
        <f>AB14</f>
        <v>旭ヶ丘</v>
      </c>
      <c r="V16" s="191"/>
      <c r="W16" s="191"/>
      <c r="X16" s="191"/>
      <c r="Y16" s="191"/>
      <c r="Z16" s="191"/>
      <c r="AA16" s="191"/>
      <c r="AB16" s="210" t="str">
        <f>U14</f>
        <v>武儀</v>
      </c>
      <c r="AC16" s="211"/>
      <c r="AD16" s="211"/>
      <c r="AE16" s="211"/>
      <c r="AF16" s="211"/>
      <c r="AG16" s="237"/>
      <c r="AI16" s="118" t="str">
        <f>U14</f>
        <v>武儀</v>
      </c>
      <c r="AJ16" s="234">
        <v>0</v>
      </c>
      <c r="AK16" s="234">
        <v>2</v>
      </c>
      <c r="AL16" s="234">
        <v>0</v>
      </c>
      <c r="AM16" s="234">
        <f>S14+S15</f>
        <v>1</v>
      </c>
      <c r="AN16" s="234">
        <f>Q14+Q15</f>
        <v>5</v>
      </c>
      <c r="AO16" s="234">
        <f>AM16-AN16</f>
        <v>-4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'1節'!O6</f>
        <v>44315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 t="str">
        <f>'1節'!O5</f>
        <v>Lポート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'1節'!O7</f>
        <v>0.5625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0.5625</v>
      </c>
      <c r="E21" s="126"/>
      <c r="F21" s="126"/>
      <c r="G21" s="126"/>
      <c r="H21" s="126"/>
      <c r="I21" s="160" t="str">
        <f>'1節'!O9</f>
        <v>土田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'1節'!Q9</f>
        <v>アンフィニ青</v>
      </c>
      <c r="V21" s="173"/>
      <c r="W21" s="173"/>
      <c r="X21" s="173"/>
      <c r="Y21" s="173"/>
      <c r="Z21" s="173"/>
      <c r="AA21" s="173"/>
      <c r="AB21" s="206" t="str">
        <f>'1節'!P9</f>
        <v>美濃</v>
      </c>
      <c r="AC21" s="207"/>
      <c r="AD21" s="207"/>
      <c r="AE21" s="207"/>
      <c r="AF21" s="207"/>
      <c r="AG21" s="235"/>
      <c r="AI21" s="118" t="str">
        <f>I21</f>
        <v>土田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0.6180555555555556</v>
      </c>
      <c r="E22" s="124"/>
      <c r="F22" s="124"/>
      <c r="G22" s="124"/>
      <c r="H22" s="124"/>
      <c r="I22" s="163" t="str">
        <f>AB21</f>
        <v>美濃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'1節'!Q9</f>
        <v>アンフィニ青</v>
      </c>
      <c r="V22" s="172"/>
      <c r="W22" s="172"/>
      <c r="X22" s="172"/>
      <c r="Y22" s="172"/>
      <c r="Z22" s="172"/>
      <c r="AA22" s="172"/>
      <c r="AB22" s="208" t="str">
        <f>I21</f>
        <v>土田</v>
      </c>
      <c r="AC22" s="209"/>
      <c r="AD22" s="209"/>
      <c r="AE22" s="209"/>
      <c r="AF22" s="209"/>
      <c r="AG22" s="236"/>
      <c r="AI22" s="118" t="str">
        <f>I22</f>
        <v>美濃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>
      <c r="B23" s="128">
        <v>3</v>
      </c>
      <c r="C23" s="129"/>
      <c r="D23" s="130">
        <f>D22+"1：2０"</f>
        <v>0.6736111111111112</v>
      </c>
      <c r="E23" s="131"/>
      <c r="F23" s="131"/>
      <c r="G23" s="131"/>
      <c r="H23" s="131"/>
      <c r="I23" s="166" t="str">
        <f>I21</f>
        <v>土田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美濃</v>
      </c>
      <c r="V23" s="191"/>
      <c r="W23" s="191"/>
      <c r="X23" s="191"/>
      <c r="Y23" s="191"/>
      <c r="Z23" s="191"/>
      <c r="AA23" s="191"/>
      <c r="AB23" s="210" t="str">
        <f>U21</f>
        <v>アンフィニ青</v>
      </c>
      <c r="AC23" s="211"/>
      <c r="AD23" s="211"/>
      <c r="AE23" s="211"/>
      <c r="AF23" s="211"/>
      <c r="AG23" s="237"/>
      <c r="AI23" s="118" t="str">
        <f>U21</f>
        <v>アンフィニ青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7.5" customHeight="1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'1節'!R6</f>
        <v>43926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'1節'!R5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'1節'!R7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'リーグ組合せ'!D11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'リーグ組合せ'!D13</f>
        <v>0</v>
      </c>
      <c r="V28" s="173"/>
      <c r="W28" s="173"/>
      <c r="X28" s="173"/>
      <c r="Y28" s="173"/>
      <c r="Z28" s="173"/>
      <c r="AA28" s="173"/>
      <c r="AB28" s="206">
        <f>'リーグ組合せ'!D12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'1節'!U6</f>
        <v>43926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'1節'!U5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'1節'!U7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'1節'!U9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'1節'!W9</f>
        <v>0</v>
      </c>
      <c r="V35" s="173"/>
      <c r="W35" s="173"/>
      <c r="X35" s="173"/>
      <c r="Y35" s="173"/>
      <c r="Z35" s="173"/>
      <c r="AA35" s="173"/>
      <c r="AB35" s="206">
        <f>'1節'!V9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'1節'!X6</f>
        <v>43926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'1節'!X5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'1節'!X7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'1節'!X9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'1節'!Z9</f>
        <v>0</v>
      </c>
      <c r="V42" s="173"/>
      <c r="W42" s="173"/>
      <c r="X42" s="173"/>
      <c r="Y42" s="173"/>
      <c r="Z42" s="173"/>
      <c r="AA42" s="173"/>
      <c r="AB42" s="206">
        <f>'1節'!Y9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'1節'!AA6</f>
        <v>44290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 t="str">
        <f>'1節'!AA5</f>
        <v>牧野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'1節'!AA7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73" t="str">
        <f>'1節'!AB9</f>
        <v>今渡</v>
      </c>
      <c r="J49" s="173"/>
      <c r="K49" s="173"/>
      <c r="L49" s="173"/>
      <c r="M49" s="173"/>
      <c r="N49" s="173"/>
      <c r="O49" s="173"/>
      <c r="P49" s="162"/>
      <c r="Q49" s="188">
        <v>1</v>
      </c>
      <c r="R49" s="513" t="s">
        <v>138</v>
      </c>
      <c r="S49" s="188">
        <v>6</v>
      </c>
      <c r="T49" s="162"/>
      <c r="U49" s="172" t="str">
        <f>'1節'!AC9</f>
        <v>川辺</v>
      </c>
      <c r="V49" s="172"/>
      <c r="W49" s="172"/>
      <c r="X49" s="172"/>
      <c r="Y49" s="172"/>
      <c r="Z49" s="172"/>
      <c r="AA49" s="214"/>
      <c r="AB49" s="215" t="str">
        <f>'1節'!AA9</f>
        <v>コヴィーダ</v>
      </c>
      <c r="AC49" s="216"/>
      <c r="AD49" s="216"/>
      <c r="AE49" s="216"/>
      <c r="AF49" s="216"/>
      <c r="AG49" s="240"/>
      <c r="AH49" s="241"/>
      <c r="AI49" s="118" t="str">
        <f>I50</f>
        <v>コヴィーダ</v>
      </c>
      <c r="AJ49" s="234">
        <v>2</v>
      </c>
      <c r="AK49" s="234">
        <v>0</v>
      </c>
      <c r="AL49" s="234">
        <v>0</v>
      </c>
      <c r="AM49" s="234">
        <f>Q50+Q52</f>
        <v>6</v>
      </c>
      <c r="AN49" s="234">
        <f>S50+S52</f>
        <v>1</v>
      </c>
      <c r="AO49" s="234">
        <f>AM49-AN49</f>
        <v>5</v>
      </c>
      <c r="AP49" s="234">
        <f>AJ49*3+AL49*1</f>
        <v>6</v>
      </c>
      <c r="AQ49" s="248">
        <v>1</v>
      </c>
    </row>
    <row r="50" spans="2:43" ht="13.5" customHeight="1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64" t="str">
        <f>'1節'!AA9</f>
        <v>コヴィーダ</v>
      </c>
      <c r="J50" s="172"/>
      <c r="K50" s="172"/>
      <c r="L50" s="172"/>
      <c r="M50" s="172"/>
      <c r="N50" s="172"/>
      <c r="O50" s="172"/>
      <c r="P50" s="165"/>
      <c r="Q50" s="189">
        <v>2</v>
      </c>
      <c r="R50" s="514" t="s">
        <v>138</v>
      </c>
      <c r="S50" s="189">
        <v>0</v>
      </c>
      <c r="T50" s="165"/>
      <c r="U50" s="172" t="str">
        <f>'1節'!AD9</f>
        <v>坂祝</v>
      </c>
      <c r="V50" s="172"/>
      <c r="W50" s="172"/>
      <c r="X50" s="172"/>
      <c r="Y50" s="172"/>
      <c r="Z50" s="172"/>
      <c r="AA50" s="214"/>
      <c r="AB50" s="215" t="str">
        <f>I49</f>
        <v>今渡</v>
      </c>
      <c r="AC50" s="216"/>
      <c r="AD50" s="216"/>
      <c r="AE50" s="216"/>
      <c r="AF50" s="216"/>
      <c r="AG50" s="240"/>
      <c r="AH50" s="241"/>
      <c r="AI50" s="118" t="str">
        <f>I49</f>
        <v>今渡</v>
      </c>
      <c r="AJ50" s="234">
        <v>0</v>
      </c>
      <c r="AK50" s="234">
        <v>2</v>
      </c>
      <c r="AL50" s="234">
        <v>0</v>
      </c>
      <c r="AM50" s="234">
        <f>Q49+S52</f>
        <v>2</v>
      </c>
      <c r="AN50" s="234">
        <f>S49+Q52</f>
        <v>10</v>
      </c>
      <c r="AO50" s="234">
        <f>AM50-AN50</f>
        <v>-8</v>
      </c>
      <c r="AP50" s="234">
        <f>AJ50*3+AL50*1</f>
        <v>0</v>
      </c>
      <c r="AQ50" s="248">
        <v>4</v>
      </c>
    </row>
    <row r="51" spans="2:43" ht="13.5">
      <c r="B51" s="123">
        <v>3</v>
      </c>
      <c r="C51" s="124"/>
      <c r="D51" s="127">
        <v>0.4791666666666667</v>
      </c>
      <c r="E51" s="124"/>
      <c r="F51" s="124"/>
      <c r="G51" s="124"/>
      <c r="H51" s="124"/>
      <c r="I51" s="160" t="str">
        <f>U49</f>
        <v>川辺</v>
      </c>
      <c r="J51" s="160"/>
      <c r="K51" s="160"/>
      <c r="L51" s="160"/>
      <c r="M51" s="160"/>
      <c r="N51" s="160"/>
      <c r="O51" s="161"/>
      <c r="P51" s="165"/>
      <c r="Q51" s="189">
        <v>2</v>
      </c>
      <c r="R51" s="514" t="s">
        <v>138</v>
      </c>
      <c r="S51" s="189">
        <v>2</v>
      </c>
      <c r="T51" s="165"/>
      <c r="U51" s="172" t="str">
        <f>U50</f>
        <v>坂祝</v>
      </c>
      <c r="V51" s="172"/>
      <c r="W51" s="172"/>
      <c r="X51" s="172"/>
      <c r="Y51" s="172"/>
      <c r="Z51" s="172"/>
      <c r="AA51" s="172"/>
      <c r="AB51" s="215" t="str">
        <f>U50</f>
        <v>坂祝</v>
      </c>
      <c r="AC51" s="216"/>
      <c r="AD51" s="216"/>
      <c r="AE51" s="216"/>
      <c r="AF51" s="216"/>
      <c r="AG51" s="240"/>
      <c r="AH51" s="241"/>
      <c r="AI51" s="118" t="str">
        <f>U49</f>
        <v>川辺</v>
      </c>
      <c r="AJ51" s="234">
        <v>1</v>
      </c>
      <c r="AK51" s="234">
        <v>0</v>
      </c>
      <c r="AL51" s="234">
        <v>1</v>
      </c>
      <c r="AM51" s="234">
        <f>S49+Q51</f>
        <v>8</v>
      </c>
      <c r="AN51" s="234">
        <f>Q49+S51</f>
        <v>3</v>
      </c>
      <c r="AO51" s="234">
        <f>AM51-AN51</f>
        <v>5</v>
      </c>
      <c r="AP51" s="234">
        <f>AJ51*3+AL51*1</f>
        <v>4</v>
      </c>
      <c r="AQ51" s="248">
        <v>2</v>
      </c>
    </row>
    <row r="52" spans="1:43" ht="13.5">
      <c r="A52" s="401"/>
      <c r="B52" s="386">
        <v>4</v>
      </c>
      <c r="C52" s="205"/>
      <c r="D52" s="125">
        <f>D51+"0：55"</f>
        <v>0.5173611111111112</v>
      </c>
      <c r="E52" s="126"/>
      <c r="F52" s="126"/>
      <c r="G52" s="126"/>
      <c r="H52" s="126"/>
      <c r="I52" s="169" t="str">
        <f>I50</f>
        <v>コヴィーダ</v>
      </c>
      <c r="J52" s="169"/>
      <c r="K52" s="169"/>
      <c r="L52" s="169"/>
      <c r="M52" s="169"/>
      <c r="N52" s="169"/>
      <c r="O52" s="170"/>
      <c r="P52" s="132"/>
      <c r="Q52" s="482">
        <v>4</v>
      </c>
      <c r="R52" s="132"/>
      <c r="S52" s="482">
        <v>1</v>
      </c>
      <c r="T52" s="132"/>
      <c r="U52" s="194" t="str">
        <f>I49</f>
        <v>今渡</v>
      </c>
      <c r="V52" s="194"/>
      <c r="W52" s="194"/>
      <c r="X52" s="194"/>
      <c r="Y52" s="194"/>
      <c r="Z52" s="194"/>
      <c r="AA52" s="217"/>
      <c r="AB52" s="372" t="str">
        <f>U49</f>
        <v>川辺</v>
      </c>
      <c r="AC52" s="373"/>
      <c r="AD52" s="373"/>
      <c r="AE52" s="373"/>
      <c r="AF52" s="373"/>
      <c r="AG52" s="375"/>
      <c r="AH52" s="485"/>
      <c r="AI52" s="118" t="str">
        <f>U50</f>
        <v>坂祝</v>
      </c>
      <c r="AJ52" s="234">
        <v>0</v>
      </c>
      <c r="AK52" s="234">
        <v>1</v>
      </c>
      <c r="AL52" s="234">
        <v>1</v>
      </c>
      <c r="AM52" s="234">
        <f>S50+S51</f>
        <v>2</v>
      </c>
      <c r="AN52" s="234">
        <f>Q50+Q51</f>
        <v>4</v>
      </c>
      <c r="AO52" s="234">
        <f>AM52-AN52</f>
        <v>-2</v>
      </c>
      <c r="AP52" s="234">
        <f>AJ52*3+AL52*1</f>
        <v>1</v>
      </c>
      <c r="AQ52" s="248">
        <v>3</v>
      </c>
    </row>
    <row r="53" spans="3:34" ht="13.5">
      <c r="C53" s="143"/>
      <c r="D53" s="176"/>
      <c r="E53" s="176"/>
      <c r="F53" s="176"/>
      <c r="G53" s="176"/>
      <c r="H53" s="176"/>
      <c r="J53" s="143"/>
      <c r="V53" s="143"/>
      <c r="AB53" s="405"/>
      <c r="AC53" s="405"/>
      <c r="AD53" s="220"/>
      <c r="AE53" s="220"/>
      <c r="AF53" s="220"/>
      <c r="AG53" s="220"/>
      <c r="AH53" s="220"/>
    </row>
    <row r="54" spans="2:44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R54" s="118"/>
    </row>
    <row r="55" spans="2:43" ht="13.5">
      <c r="B55"/>
      <c r="C55"/>
      <c r="D55"/>
      <c r="F55" s="144">
        <f>'1節'!AE6</f>
        <v>44338</v>
      </c>
      <c r="G55" s="144"/>
      <c r="H55" s="144"/>
      <c r="I55" s="144"/>
      <c r="J55" s="144"/>
      <c r="K55" s="177"/>
      <c r="L55" s="177"/>
      <c r="M55"/>
      <c r="N55"/>
      <c r="O55"/>
      <c r="R55" s="177" t="str">
        <f>'1節'!AE5</f>
        <v>Lポート</v>
      </c>
      <c r="S55" s="177"/>
      <c r="T55" s="177"/>
      <c r="U55" s="177"/>
      <c r="V55" s="177"/>
      <c r="W55" s="177"/>
      <c r="X55" s="199" t="s">
        <v>147</v>
      </c>
      <c r="Y55"/>
      <c r="Z55"/>
      <c r="AA55"/>
      <c r="AB55" s="204">
        <f>'1節'!AE7</f>
        <v>0.5416666666666666</v>
      </c>
      <c r="AC55" s="204"/>
      <c r="AD55" s="204"/>
      <c r="AE55" s="204"/>
      <c r="AG55" s="220"/>
      <c r="AH55" s="220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 customHeight="1">
      <c r="B56" s="121" t="s">
        <v>134</v>
      </c>
      <c r="C56" s="122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3"/>
    </row>
    <row r="57" spans="2:43" ht="13.5" customHeight="1">
      <c r="B57" s="145">
        <v>1</v>
      </c>
      <c r="C57" s="146"/>
      <c r="D57" s="147">
        <f>AB55</f>
        <v>0.5416666666666666</v>
      </c>
      <c r="E57" s="148"/>
      <c r="F57" s="148"/>
      <c r="G57" s="148"/>
      <c r="H57" s="149"/>
      <c r="I57" s="178" t="str">
        <f>'1節'!AF9</f>
        <v>瀬尻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'1節'!AG9</f>
        <v>安桜</v>
      </c>
      <c r="V57" s="179"/>
      <c r="W57" s="179"/>
      <c r="X57" s="179"/>
      <c r="Y57" s="179"/>
      <c r="Z57" s="179"/>
      <c r="AA57" s="223"/>
      <c r="AB57" s="206" t="str">
        <f>'1節'!AE9</f>
        <v>桜ヶ丘ＦＣ</v>
      </c>
      <c r="AC57" s="207"/>
      <c r="AD57" s="207"/>
      <c r="AE57" s="207"/>
      <c r="AF57" s="207"/>
      <c r="AG57" s="235"/>
      <c r="AH57" s="241"/>
      <c r="AI57" s="118" t="str">
        <f>I58</f>
        <v>桜ヶ丘ＦＣ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6" ht="13.5" customHeight="1">
      <c r="B58" s="145">
        <v>2</v>
      </c>
      <c r="C58" s="146"/>
      <c r="D58" s="147">
        <f>D57+"0:55"</f>
        <v>0.579861111111111</v>
      </c>
      <c r="E58" s="148"/>
      <c r="F58" s="148"/>
      <c r="G58" s="148"/>
      <c r="H58" s="149"/>
      <c r="I58" s="178" t="str">
        <f>'1節'!AE9</f>
        <v>桜ヶ丘ＦＣ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'1節'!AH9</f>
        <v>アンフィニ白</v>
      </c>
      <c r="V58" s="179"/>
      <c r="W58" s="179"/>
      <c r="X58" s="179"/>
      <c r="Y58" s="179"/>
      <c r="Z58" s="179"/>
      <c r="AA58" s="223"/>
      <c r="AB58" s="215" t="str">
        <f>I57</f>
        <v>瀬尻</v>
      </c>
      <c r="AC58" s="216"/>
      <c r="AD58" s="216"/>
      <c r="AE58" s="216"/>
      <c r="AF58" s="216"/>
      <c r="AG58" s="240"/>
      <c r="AH58" s="241"/>
      <c r="AI58" s="118" t="str">
        <f>I57</f>
        <v>瀬尻</v>
      </c>
      <c r="AJ58" s="234">
        <v>0</v>
      </c>
      <c r="AK58" s="234">
        <v>0</v>
      </c>
      <c r="AL58" s="234">
        <v>0</v>
      </c>
      <c r="AM58" s="234">
        <f>Q57+S60</f>
        <v>0</v>
      </c>
      <c r="AN58" s="234">
        <f>S57+Q60</f>
        <v>0</v>
      </c>
      <c r="AO58" s="234">
        <f>AM58-AN58</f>
        <v>0</v>
      </c>
      <c r="AP58" s="234">
        <f>AJ58*3+AL58*1</f>
        <v>0</v>
      </c>
      <c r="AQ58" s="248">
        <v>2</v>
      </c>
      <c r="AT58" s="486"/>
    </row>
    <row r="59" spans="2:43" ht="13.5">
      <c r="B59" s="360">
        <v>3</v>
      </c>
      <c r="C59" s="361"/>
      <c r="D59" s="147">
        <f>D58+"1：2０"</f>
        <v>0.6354166666666666</v>
      </c>
      <c r="E59" s="148"/>
      <c r="F59" s="148"/>
      <c r="G59" s="148"/>
      <c r="H59" s="149"/>
      <c r="I59" s="178" t="str">
        <f>U57</f>
        <v>安桜</v>
      </c>
      <c r="J59" s="179"/>
      <c r="K59" s="179"/>
      <c r="L59" s="179"/>
      <c r="M59" s="179"/>
      <c r="N59" s="179"/>
      <c r="O59" s="179"/>
      <c r="P59" s="165"/>
      <c r="Q59" s="189"/>
      <c r="R59" s="514" t="s">
        <v>138</v>
      </c>
      <c r="S59" s="189"/>
      <c r="T59" s="165"/>
      <c r="U59" s="179" t="str">
        <f>U58</f>
        <v>アンフィニ白</v>
      </c>
      <c r="V59" s="179"/>
      <c r="W59" s="179"/>
      <c r="X59" s="179"/>
      <c r="Y59" s="179"/>
      <c r="Z59" s="179"/>
      <c r="AA59" s="223"/>
      <c r="AB59" s="215" t="str">
        <f>U58</f>
        <v>アンフィニ白</v>
      </c>
      <c r="AC59" s="216"/>
      <c r="AD59" s="216"/>
      <c r="AE59" s="216"/>
      <c r="AF59" s="216"/>
      <c r="AG59" s="240"/>
      <c r="AH59" s="241"/>
      <c r="AI59" s="118" t="str">
        <f>U57</f>
        <v>安桜</v>
      </c>
      <c r="AJ59" s="234">
        <v>0</v>
      </c>
      <c r="AK59" s="234">
        <v>0</v>
      </c>
      <c r="AL59" s="234">
        <v>0</v>
      </c>
      <c r="AM59" s="234">
        <f>S57+Q59</f>
        <v>0</v>
      </c>
      <c r="AN59" s="234">
        <f>Q57+S59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140">
        <v>4</v>
      </c>
      <c r="C60" s="141"/>
      <c r="D60" s="155">
        <f>D59+"0：55"</f>
        <v>0.673611111111111</v>
      </c>
      <c r="E60" s="156"/>
      <c r="F60" s="156"/>
      <c r="G60" s="156"/>
      <c r="H60" s="157"/>
      <c r="I60" s="182" t="str">
        <f>I58</f>
        <v>桜ヶ丘ＦＣ</v>
      </c>
      <c r="J60" s="183"/>
      <c r="K60" s="183"/>
      <c r="L60" s="183"/>
      <c r="M60" s="183"/>
      <c r="N60" s="183"/>
      <c r="O60" s="183"/>
      <c r="P60" s="184"/>
      <c r="Q60" s="483"/>
      <c r="R60" s="517" t="s">
        <v>138</v>
      </c>
      <c r="S60" s="369"/>
      <c r="T60" s="184"/>
      <c r="U60" s="183" t="str">
        <f>I57</f>
        <v>瀬尻</v>
      </c>
      <c r="V60" s="183"/>
      <c r="W60" s="183"/>
      <c r="X60" s="183"/>
      <c r="Y60" s="183"/>
      <c r="Z60" s="183"/>
      <c r="AA60" s="395"/>
      <c r="AB60" s="372" t="str">
        <f>U57</f>
        <v>安桜</v>
      </c>
      <c r="AC60" s="373"/>
      <c r="AD60" s="373"/>
      <c r="AE60" s="373"/>
      <c r="AF60" s="373"/>
      <c r="AG60" s="375"/>
      <c r="AH60" s="397"/>
      <c r="AI60" s="118" t="str">
        <f>U58</f>
        <v>アンフィニ白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Q58+Q59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/>
      <c r="C61"/>
      <c r="D61"/>
      <c r="F61" s="389"/>
      <c r="G61" s="117"/>
      <c r="H61" s="117"/>
      <c r="I61" s="117"/>
      <c r="J61" s="117"/>
      <c r="K61" s="117"/>
      <c r="L61" s="117"/>
      <c r="M61"/>
      <c r="N61"/>
      <c r="O61"/>
      <c r="R61" s="113"/>
      <c r="S61" s="117"/>
      <c r="T61" s="117"/>
      <c r="U61" s="117"/>
      <c r="V61" s="117"/>
      <c r="W61" s="117"/>
      <c r="X61" s="199"/>
      <c r="Y61"/>
      <c r="Z61"/>
      <c r="AA61"/>
      <c r="AB61" s="403"/>
      <c r="AC61" s="404"/>
      <c r="AD61" s="404"/>
      <c r="AE61" s="404"/>
      <c r="AG61" s="220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20">
        <f>'1節'!AI6</f>
        <v>44289</v>
      </c>
      <c r="G63" s="120"/>
      <c r="H63" s="120"/>
      <c r="I63" s="120"/>
      <c r="J63" s="120"/>
      <c r="K63" s="120"/>
      <c r="L63" s="132"/>
      <c r="M63" s="132"/>
      <c r="N63" s="132"/>
      <c r="O63" s="132"/>
      <c r="P63" s="132"/>
      <c r="Q63" s="132"/>
      <c r="R63" s="185" t="str">
        <f>'1節'!AI5</f>
        <v>肥田瀬北</v>
      </c>
      <c r="S63" s="185"/>
      <c r="T63" s="185"/>
      <c r="U63" s="185"/>
      <c r="V63" s="185"/>
      <c r="W63" s="185"/>
      <c r="X63" s="144" t="s">
        <v>57</v>
      </c>
      <c r="Y63" s="132"/>
      <c r="Z63" s="132"/>
      <c r="AA63" s="132"/>
      <c r="AB63" s="484">
        <f>'1節'!AI7</f>
        <v>0.3958333333333333</v>
      </c>
      <c r="AC63" s="484"/>
      <c r="AD63" s="484"/>
      <c r="AE63" s="48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60" t="str">
        <f>'1節'!AI9</f>
        <v>金竜</v>
      </c>
      <c r="J65" s="160"/>
      <c r="K65" s="160"/>
      <c r="L65" s="160"/>
      <c r="M65" s="160"/>
      <c r="N65" s="160"/>
      <c r="O65" s="161"/>
      <c r="P65" s="249"/>
      <c r="Q65" s="250">
        <v>4</v>
      </c>
      <c r="R65" s="518" t="s">
        <v>138</v>
      </c>
      <c r="S65" s="250">
        <v>0</v>
      </c>
      <c r="T65" s="249"/>
      <c r="U65" s="160" t="str">
        <f>'1節'!AK9</f>
        <v>加茂野</v>
      </c>
      <c r="V65" s="160"/>
      <c r="W65" s="160"/>
      <c r="X65" s="160"/>
      <c r="Y65" s="160"/>
      <c r="Z65" s="160"/>
      <c r="AA65" s="161"/>
      <c r="AB65" s="206" t="str">
        <f>'1節'!AJ9</f>
        <v>ティグレイ</v>
      </c>
      <c r="AC65" s="207"/>
      <c r="AD65" s="207"/>
      <c r="AE65" s="207"/>
      <c r="AF65" s="207"/>
      <c r="AG65" s="235"/>
      <c r="AI65" s="118" t="str">
        <f>I65</f>
        <v>金竜</v>
      </c>
      <c r="AJ65" s="234">
        <v>2</v>
      </c>
      <c r="AK65" s="234">
        <v>0</v>
      </c>
      <c r="AL65" s="234">
        <v>0</v>
      </c>
      <c r="AM65" s="234">
        <f>Q65+Q67</f>
        <v>6</v>
      </c>
      <c r="AN65" s="234">
        <f>S65+S67</f>
        <v>0</v>
      </c>
      <c r="AO65" s="234">
        <f>AM65-AN65</f>
        <v>6</v>
      </c>
      <c r="AP65" s="234">
        <f>AJ65*3+AL65*1</f>
        <v>6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ティグレイ</v>
      </c>
      <c r="J66" s="163"/>
      <c r="K66" s="163"/>
      <c r="L66" s="163"/>
      <c r="M66" s="163"/>
      <c r="N66" s="163"/>
      <c r="O66" s="164"/>
      <c r="P66" s="165"/>
      <c r="Q66" s="189">
        <v>0</v>
      </c>
      <c r="R66" s="514" t="s">
        <v>138</v>
      </c>
      <c r="S66" s="189">
        <v>0</v>
      </c>
      <c r="T66" s="165"/>
      <c r="U66" s="172" t="str">
        <f>U65</f>
        <v>加茂野</v>
      </c>
      <c r="V66" s="172"/>
      <c r="W66" s="172"/>
      <c r="X66" s="172"/>
      <c r="Y66" s="172"/>
      <c r="Z66" s="172"/>
      <c r="AA66" s="172"/>
      <c r="AB66" s="208" t="str">
        <f>I65</f>
        <v>金竜</v>
      </c>
      <c r="AC66" s="209"/>
      <c r="AD66" s="209"/>
      <c r="AE66" s="209"/>
      <c r="AF66" s="209"/>
      <c r="AG66" s="236"/>
      <c r="AI66" s="118" t="str">
        <f>I66</f>
        <v>ティグレイ</v>
      </c>
      <c r="AJ66" s="234">
        <v>0</v>
      </c>
      <c r="AK66" s="234">
        <v>1</v>
      </c>
      <c r="AL66" s="234">
        <v>1</v>
      </c>
      <c r="AM66" s="234">
        <f>Q66+S67</f>
        <v>0</v>
      </c>
      <c r="AN66" s="234">
        <f>S66+Q67</f>
        <v>2</v>
      </c>
      <c r="AO66" s="234">
        <f>AM66-AN66</f>
        <v>-2</v>
      </c>
      <c r="AP66" s="234">
        <f>AJ66*3+AL66*1</f>
        <v>1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金竜</v>
      </c>
      <c r="J67" s="166"/>
      <c r="K67" s="166"/>
      <c r="L67" s="166"/>
      <c r="M67" s="166"/>
      <c r="N67" s="166"/>
      <c r="O67" s="167"/>
      <c r="P67" s="168"/>
      <c r="Q67" s="190">
        <v>2</v>
      </c>
      <c r="R67" s="515" t="s">
        <v>138</v>
      </c>
      <c r="S67" s="190">
        <v>0</v>
      </c>
      <c r="T67" s="168"/>
      <c r="U67" s="191" t="str">
        <f>AB65</f>
        <v>ティグレイ</v>
      </c>
      <c r="V67" s="191"/>
      <c r="W67" s="191"/>
      <c r="X67" s="191"/>
      <c r="Y67" s="191"/>
      <c r="Z67" s="191"/>
      <c r="AA67" s="191"/>
      <c r="AB67" s="210" t="str">
        <f>U65</f>
        <v>加茂野</v>
      </c>
      <c r="AC67" s="211"/>
      <c r="AD67" s="211"/>
      <c r="AE67" s="211"/>
      <c r="AF67" s="211"/>
      <c r="AG67" s="237"/>
      <c r="AI67" s="118" t="str">
        <f>U65</f>
        <v>加茂野</v>
      </c>
      <c r="AJ67" s="234">
        <v>0</v>
      </c>
      <c r="AK67" s="234">
        <v>1</v>
      </c>
      <c r="AL67" s="234">
        <v>1</v>
      </c>
      <c r="AM67" s="234">
        <f>S65+S66</f>
        <v>0</v>
      </c>
      <c r="AN67" s="234">
        <f>Q65+Q66</f>
        <v>4</v>
      </c>
      <c r="AO67" s="234">
        <f>AM67-AN67</f>
        <v>-4</v>
      </c>
      <c r="AP67" s="234">
        <f>AJ67*3+AL67*1</f>
        <v>1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20">
        <f>'1節'!AL6</f>
        <v>44290</v>
      </c>
      <c r="G70" s="120"/>
      <c r="H70" s="120"/>
      <c r="I70" s="120"/>
      <c r="J70" s="120"/>
      <c r="K70" s="120"/>
      <c r="L70" s="132"/>
      <c r="M70" s="132"/>
      <c r="N70" s="132"/>
      <c r="O70" s="132"/>
      <c r="P70" s="132"/>
      <c r="Q70" s="132"/>
      <c r="R70" s="185" t="str">
        <f>'1節'!AL5</f>
        <v>蘇水</v>
      </c>
      <c r="S70" s="186"/>
      <c r="T70" s="186"/>
      <c r="U70" s="186"/>
      <c r="V70" s="186"/>
      <c r="W70" s="186"/>
      <c r="X70" s="144" t="s">
        <v>57</v>
      </c>
      <c r="Y70" s="132"/>
      <c r="Z70" s="132"/>
      <c r="AA70" s="132"/>
      <c r="AB70" s="484">
        <f>'1節'!AL7</f>
        <v>0.375</v>
      </c>
      <c r="AC70" s="484"/>
      <c r="AD70" s="484"/>
      <c r="AE70" s="484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0.375</v>
      </c>
      <c r="E72" s="126"/>
      <c r="F72" s="126"/>
      <c r="G72" s="126"/>
      <c r="H72" s="126"/>
      <c r="I72" s="160" t="str">
        <f>'1節'!AL9</f>
        <v>八百津</v>
      </c>
      <c r="J72" s="160"/>
      <c r="K72" s="160"/>
      <c r="L72" s="160"/>
      <c r="M72" s="160"/>
      <c r="N72" s="160"/>
      <c r="O72" s="161"/>
      <c r="P72" s="249"/>
      <c r="Q72" s="250">
        <v>1</v>
      </c>
      <c r="R72" s="518" t="s">
        <v>138</v>
      </c>
      <c r="S72" s="250">
        <v>1</v>
      </c>
      <c r="T72" s="249"/>
      <c r="U72" s="160" t="str">
        <f>'1節'!AN9</f>
        <v>白鳥</v>
      </c>
      <c r="V72" s="160"/>
      <c r="W72" s="160"/>
      <c r="X72" s="160"/>
      <c r="Y72" s="160"/>
      <c r="Z72" s="160"/>
      <c r="AA72" s="161"/>
      <c r="AB72" s="206" t="str">
        <f>'1節'!AM9</f>
        <v>太田</v>
      </c>
      <c r="AC72" s="207"/>
      <c r="AD72" s="207"/>
      <c r="AE72" s="207"/>
      <c r="AF72" s="207"/>
      <c r="AG72" s="235"/>
      <c r="AI72" s="118" t="str">
        <f>I72</f>
        <v>八百津</v>
      </c>
      <c r="AJ72" s="234">
        <v>1</v>
      </c>
      <c r="AK72" s="234">
        <v>0</v>
      </c>
      <c r="AL72" s="234">
        <v>1</v>
      </c>
      <c r="AM72" s="234">
        <f>Q72+Q74</f>
        <v>4</v>
      </c>
      <c r="AN72" s="234">
        <f>S72+S74</f>
        <v>3</v>
      </c>
      <c r="AO72" s="234">
        <f>AM72-AN72</f>
        <v>1</v>
      </c>
      <c r="AP72" s="234">
        <f>AJ72*3+AL72*1</f>
        <v>4</v>
      </c>
      <c r="AQ72" s="248">
        <v>1</v>
      </c>
    </row>
    <row r="73" spans="2:43" ht="13.5">
      <c r="B73" s="123">
        <v>2</v>
      </c>
      <c r="C73" s="124"/>
      <c r="D73" s="127">
        <v>0.4236111111111111</v>
      </c>
      <c r="E73" s="124"/>
      <c r="F73" s="124"/>
      <c r="G73" s="124"/>
      <c r="H73" s="124"/>
      <c r="I73" s="163" t="str">
        <f>AB72</f>
        <v>太田</v>
      </c>
      <c r="J73" s="163"/>
      <c r="K73" s="163"/>
      <c r="L73" s="163"/>
      <c r="M73" s="163"/>
      <c r="N73" s="163"/>
      <c r="O73" s="164"/>
      <c r="P73" s="165"/>
      <c r="Q73" s="189">
        <v>0</v>
      </c>
      <c r="R73" s="514" t="s">
        <v>138</v>
      </c>
      <c r="S73" s="189">
        <v>0</v>
      </c>
      <c r="T73" s="165"/>
      <c r="U73" s="172" t="str">
        <f>U72</f>
        <v>白鳥</v>
      </c>
      <c r="V73" s="172"/>
      <c r="W73" s="172"/>
      <c r="X73" s="172"/>
      <c r="Y73" s="172"/>
      <c r="Z73" s="172"/>
      <c r="AA73" s="214"/>
      <c r="AB73" s="208" t="str">
        <f>I72</f>
        <v>八百津</v>
      </c>
      <c r="AC73" s="209"/>
      <c r="AD73" s="209"/>
      <c r="AE73" s="209"/>
      <c r="AF73" s="209"/>
      <c r="AG73" s="236"/>
      <c r="AI73" s="118" t="str">
        <f>I73</f>
        <v>太田</v>
      </c>
      <c r="AJ73" s="234">
        <v>0</v>
      </c>
      <c r="AK73" s="234">
        <v>1</v>
      </c>
      <c r="AL73" s="234">
        <v>1</v>
      </c>
      <c r="AM73" s="234">
        <f>Q73+S74</f>
        <v>2</v>
      </c>
      <c r="AN73" s="234">
        <f>S73+Q74</f>
        <v>3</v>
      </c>
      <c r="AO73" s="234">
        <f>AM73-AN73</f>
        <v>-1</v>
      </c>
      <c r="AP73" s="234">
        <f>AJ73*3+AL73*1</f>
        <v>1</v>
      </c>
      <c r="AQ73" s="248">
        <v>3</v>
      </c>
    </row>
    <row r="74" spans="2:43" ht="13.5">
      <c r="B74" s="128">
        <v>3</v>
      </c>
      <c r="C74" s="129"/>
      <c r="D74" s="130">
        <v>0.47222222222222227</v>
      </c>
      <c r="E74" s="131"/>
      <c r="F74" s="131"/>
      <c r="G74" s="131"/>
      <c r="H74" s="131"/>
      <c r="I74" s="166" t="str">
        <f>I72</f>
        <v>八百津</v>
      </c>
      <c r="J74" s="166"/>
      <c r="K74" s="166"/>
      <c r="L74" s="166"/>
      <c r="M74" s="166"/>
      <c r="N74" s="166"/>
      <c r="O74" s="167"/>
      <c r="P74" s="168"/>
      <c r="Q74" s="190">
        <v>3</v>
      </c>
      <c r="R74" s="515" t="s">
        <v>138</v>
      </c>
      <c r="S74" s="190">
        <v>2</v>
      </c>
      <c r="T74" s="168"/>
      <c r="U74" s="194" t="str">
        <f>AB72</f>
        <v>太田</v>
      </c>
      <c r="V74" s="194"/>
      <c r="W74" s="194"/>
      <c r="X74" s="194"/>
      <c r="Y74" s="194"/>
      <c r="Z74" s="194"/>
      <c r="AA74" s="217"/>
      <c r="AB74" s="210" t="str">
        <f>U72</f>
        <v>白鳥</v>
      </c>
      <c r="AC74" s="211"/>
      <c r="AD74" s="211"/>
      <c r="AE74" s="211"/>
      <c r="AF74" s="211"/>
      <c r="AG74" s="237"/>
      <c r="AI74" s="118" t="str">
        <f>U72</f>
        <v>白鳥</v>
      </c>
      <c r="AJ74" s="234">
        <v>0</v>
      </c>
      <c r="AK74" s="234">
        <v>0</v>
      </c>
      <c r="AL74" s="234">
        <v>2</v>
      </c>
      <c r="AM74" s="234">
        <f>S72+S73</f>
        <v>1</v>
      </c>
      <c r="AN74" s="234">
        <f>Q72+Q73</f>
        <v>1</v>
      </c>
      <c r="AO74" s="234">
        <f>AM74-AN74</f>
        <v>0</v>
      </c>
      <c r="AP74" s="234">
        <f>AJ74*3+AL74*1</f>
        <v>2</v>
      </c>
      <c r="AQ74" s="248">
        <v>2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20">
        <f>'1節'!AO6</f>
        <v>44290</v>
      </c>
      <c r="G77" s="120"/>
      <c r="H77" s="120"/>
      <c r="I77" s="120"/>
      <c r="J77" s="120"/>
      <c r="K77" s="120"/>
      <c r="L77" s="132"/>
      <c r="M77" s="132"/>
      <c r="N77" s="132"/>
      <c r="O77" s="132"/>
      <c r="P77" s="132"/>
      <c r="Q77" s="132"/>
      <c r="R77" s="490" t="str">
        <f>'1節'!AO5</f>
        <v>肥田瀬北</v>
      </c>
      <c r="S77" s="185"/>
      <c r="T77" s="185"/>
      <c r="U77" s="185"/>
      <c r="V77" s="185"/>
      <c r="W77" s="185"/>
      <c r="X77" s="144" t="s">
        <v>57</v>
      </c>
      <c r="Y77" s="132"/>
      <c r="Z77" s="132"/>
      <c r="AA77" s="132"/>
      <c r="AB77" s="204">
        <f>'1節'!AO7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2" ht="13.5">
      <c r="B78" s="133" t="s">
        <v>134</v>
      </c>
      <c r="C78" s="134"/>
      <c r="D78" s="135" t="s">
        <v>135</v>
      </c>
      <c r="E78" s="136"/>
      <c r="F78" s="136"/>
      <c r="G78" s="136"/>
      <c r="H78" s="134"/>
      <c r="I78" s="135" t="s">
        <v>136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4"/>
      <c r="AB78" s="135" t="s">
        <v>137</v>
      </c>
      <c r="AC78" s="136"/>
      <c r="AD78" s="136"/>
      <c r="AE78" s="136"/>
      <c r="AF78" s="136"/>
      <c r="AG78" s="239"/>
      <c r="AM78" s="234"/>
      <c r="AN78" s="234"/>
      <c r="AO78" s="234"/>
      <c r="AP78" s="234"/>
    </row>
    <row r="79" spans="2:43" ht="13.5">
      <c r="B79" s="145">
        <v>1</v>
      </c>
      <c r="C79" s="146"/>
      <c r="D79" s="147">
        <f>AB77</f>
        <v>0.3958333333333333</v>
      </c>
      <c r="E79" s="148"/>
      <c r="F79" s="148"/>
      <c r="G79" s="148"/>
      <c r="H79" s="149"/>
      <c r="I79" s="164" t="str">
        <f>'1節'!AO9</f>
        <v>関さくら</v>
      </c>
      <c r="J79" s="172"/>
      <c r="K79" s="172"/>
      <c r="L79" s="172"/>
      <c r="M79" s="172"/>
      <c r="N79" s="172"/>
      <c r="O79" s="172"/>
      <c r="P79" s="249"/>
      <c r="Q79" s="250">
        <v>1</v>
      </c>
      <c r="R79" s="518" t="s">
        <v>138</v>
      </c>
      <c r="S79" s="250">
        <v>4</v>
      </c>
      <c r="T79" s="249"/>
      <c r="U79" s="172" t="str">
        <f>'1節'!AQ9</f>
        <v>山手</v>
      </c>
      <c r="V79" s="172"/>
      <c r="W79" s="172"/>
      <c r="X79" s="172"/>
      <c r="Y79" s="172"/>
      <c r="Z79" s="172"/>
      <c r="AA79" s="214"/>
      <c r="AB79" s="215" t="str">
        <f>'1節'!AP9</f>
        <v>武芸川</v>
      </c>
      <c r="AC79" s="216"/>
      <c r="AD79" s="216"/>
      <c r="AE79" s="216"/>
      <c r="AF79" s="216"/>
      <c r="AG79" s="240"/>
      <c r="AH79" s="407"/>
      <c r="AI79" s="118" t="str">
        <f>I79</f>
        <v>関さくら</v>
      </c>
      <c r="AJ79" s="234">
        <v>0</v>
      </c>
      <c r="AK79" s="234">
        <v>2</v>
      </c>
      <c r="AL79" s="234">
        <v>0</v>
      </c>
      <c r="AM79" s="234">
        <f>Q79+Q81</f>
        <v>1</v>
      </c>
      <c r="AN79" s="234">
        <f>S79+S81</f>
        <v>12</v>
      </c>
      <c r="AO79" s="234">
        <f>AM79-AN79</f>
        <v>-11</v>
      </c>
      <c r="AP79" s="234">
        <f>AJ79*3+AL79*1</f>
        <v>0</v>
      </c>
      <c r="AQ79" s="248">
        <v>3</v>
      </c>
    </row>
    <row r="80" spans="2:43" ht="13.5">
      <c r="B80" s="145">
        <v>2</v>
      </c>
      <c r="C80" s="146"/>
      <c r="D80" s="147">
        <f>D79+"1:2０"</f>
        <v>0.45138888888888884</v>
      </c>
      <c r="E80" s="148"/>
      <c r="F80" s="148"/>
      <c r="G80" s="148"/>
      <c r="H80" s="149"/>
      <c r="I80" s="164" t="str">
        <f>AB79</f>
        <v>武芸川</v>
      </c>
      <c r="J80" s="172"/>
      <c r="K80" s="172"/>
      <c r="L80" s="172"/>
      <c r="M80" s="172"/>
      <c r="N80" s="172"/>
      <c r="O80" s="172"/>
      <c r="P80" s="165"/>
      <c r="Q80" s="189">
        <v>2</v>
      </c>
      <c r="R80" s="514" t="s">
        <v>138</v>
      </c>
      <c r="S80" s="189">
        <v>0</v>
      </c>
      <c r="T80" s="165"/>
      <c r="U80" s="172" t="str">
        <f>U79</f>
        <v>山手</v>
      </c>
      <c r="V80" s="172"/>
      <c r="W80" s="172"/>
      <c r="X80" s="172"/>
      <c r="Y80" s="172"/>
      <c r="Z80" s="172"/>
      <c r="AA80" s="214"/>
      <c r="AB80" s="215" t="str">
        <f>I79</f>
        <v>関さくら</v>
      </c>
      <c r="AC80" s="216"/>
      <c r="AD80" s="216"/>
      <c r="AE80" s="216"/>
      <c r="AF80" s="216"/>
      <c r="AG80" s="240"/>
      <c r="AH80" s="407"/>
      <c r="AI80" s="118" t="str">
        <f>AB79</f>
        <v>武芸川</v>
      </c>
      <c r="AJ80" s="234">
        <v>2</v>
      </c>
      <c r="AK80" s="234">
        <v>0</v>
      </c>
      <c r="AL80" s="234">
        <v>0</v>
      </c>
      <c r="AM80" s="234">
        <f>Q80+S81</f>
        <v>10</v>
      </c>
      <c r="AN80" s="234">
        <f>S80+Q81</f>
        <v>0</v>
      </c>
      <c r="AO80" s="234">
        <f>AM80-AN80</f>
        <v>10</v>
      </c>
      <c r="AP80" s="234">
        <f>AJ80*3+AL80*1</f>
        <v>6</v>
      </c>
      <c r="AQ80" s="248">
        <v>1</v>
      </c>
    </row>
    <row r="81" spans="2:43" ht="13.5">
      <c r="B81" s="487">
        <v>3</v>
      </c>
      <c r="C81" s="488"/>
      <c r="D81" s="155">
        <f>D80+"1：2０"</f>
        <v>0.5069444444444444</v>
      </c>
      <c r="E81" s="156"/>
      <c r="F81" s="156"/>
      <c r="G81" s="156"/>
      <c r="H81" s="157"/>
      <c r="I81" s="170" t="str">
        <f>I79</f>
        <v>関さくら</v>
      </c>
      <c r="J81" s="194"/>
      <c r="K81" s="194"/>
      <c r="L81" s="194"/>
      <c r="M81" s="194"/>
      <c r="N81" s="194"/>
      <c r="O81" s="194"/>
      <c r="P81" s="171"/>
      <c r="Q81" s="193">
        <v>0</v>
      </c>
      <c r="R81" s="516" t="s">
        <v>138</v>
      </c>
      <c r="S81" s="193">
        <v>8</v>
      </c>
      <c r="T81" s="171"/>
      <c r="U81" s="194" t="str">
        <f>AB79</f>
        <v>武芸川</v>
      </c>
      <c r="V81" s="194"/>
      <c r="W81" s="194"/>
      <c r="X81" s="194"/>
      <c r="Y81" s="194"/>
      <c r="Z81" s="194"/>
      <c r="AA81" s="217"/>
      <c r="AB81" s="372" t="str">
        <f>U79</f>
        <v>山手</v>
      </c>
      <c r="AC81" s="373"/>
      <c r="AD81" s="373"/>
      <c r="AE81" s="373"/>
      <c r="AF81" s="373"/>
      <c r="AG81" s="375"/>
      <c r="AH81" s="407"/>
      <c r="AI81" s="118" t="str">
        <f>U79</f>
        <v>山手</v>
      </c>
      <c r="AJ81" s="234">
        <v>1</v>
      </c>
      <c r="AK81" s="234">
        <v>1</v>
      </c>
      <c r="AL81" s="234">
        <v>0</v>
      </c>
      <c r="AM81" s="234">
        <f>S79+S80</f>
        <v>4</v>
      </c>
      <c r="AN81" s="234">
        <f>Q79+Q80</f>
        <v>3</v>
      </c>
      <c r="AO81" s="234">
        <f>AM81-AN81</f>
        <v>1</v>
      </c>
      <c r="AP81" s="234">
        <f>AJ81*3+AL81*1</f>
        <v>3</v>
      </c>
      <c r="AQ81" s="248">
        <v>2</v>
      </c>
    </row>
    <row r="83" spans="2:43" ht="13.5">
      <c r="B83" s="118" t="s">
        <v>151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20"/>
      <c r="AC83" s="220"/>
      <c r="AD83" s="220"/>
      <c r="AE83" s="220"/>
      <c r="AF83" s="220"/>
      <c r="AG83" s="220"/>
      <c r="AH83" s="220"/>
      <c r="AI83"/>
      <c r="AJ83"/>
      <c r="AK83"/>
      <c r="AL83"/>
      <c r="AM83"/>
      <c r="AN83"/>
      <c r="AO83"/>
      <c r="AP83"/>
      <c r="AQ83"/>
    </row>
    <row r="84" spans="2:43" ht="13.5">
      <c r="B84"/>
      <c r="C84"/>
      <c r="D84"/>
      <c r="F84" s="489">
        <f>'1節'!AR6</f>
        <v>44290</v>
      </c>
      <c r="G84" s="489"/>
      <c r="H84" s="489"/>
      <c r="I84" s="489"/>
      <c r="J84" s="489"/>
      <c r="K84" s="489"/>
      <c r="L84" s="120"/>
      <c r="M84"/>
      <c r="N84"/>
      <c r="O84"/>
      <c r="R84" s="177" t="str">
        <f>'1節'!AR5</f>
        <v>中池多目</v>
      </c>
      <c r="S84" s="177"/>
      <c r="T84" s="177"/>
      <c r="U84" s="177"/>
      <c r="V84" s="177"/>
      <c r="W84" s="177"/>
      <c r="X84" s="199" t="s">
        <v>147</v>
      </c>
      <c r="Y84"/>
      <c r="Z84"/>
      <c r="AA84"/>
      <c r="AB84" s="204">
        <f>'1節'!AR7</f>
        <v>0.5625</v>
      </c>
      <c r="AC84" s="204"/>
      <c r="AD84" s="204"/>
      <c r="AE84" s="204"/>
      <c r="AG84" s="220"/>
      <c r="AH84" s="220"/>
      <c r="AI84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34" ht="13.5">
      <c r="B85" s="133" t="s">
        <v>134</v>
      </c>
      <c r="C85" s="134"/>
      <c r="D85" s="135" t="s">
        <v>135</v>
      </c>
      <c r="E85" s="136"/>
      <c r="F85" s="136"/>
      <c r="G85" s="136"/>
      <c r="H85" s="134"/>
      <c r="I85" s="135" t="s">
        <v>136</v>
      </c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4"/>
      <c r="AB85" s="221" t="s">
        <v>137</v>
      </c>
      <c r="AC85" s="222"/>
      <c r="AD85" s="222"/>
      <c r="AE85" s="222"/>
      <c r="AF85" s="222"/>
      <c r="AG85" s="244"/>
      <c r="AH85" s="408"/>
    </row>
    <row r="86" spans="2:43" ht="13.5">
      <c r="B86" s="145">
        <v>1</v>
      </c>
      <c r="C86" s="146"/>
      <c r="D86" s="147">
        <f>AB84</f>
        <v>0.5625</v>
      </c>
      <c r="E86" s="148"/>
      <c r="F86" s="148"/>
      <c r="G86" s="148"/>
      <c r="H86" s="149"/>
      <c r="I86" s="164" t="str">
        <f>'1節'!AR9</f>
        <v>西可児</v>
      </c>
      <c r="J86" s="172"/>
      <c r="K86" s="172"/>
      <c r="L86" s="172"/>
      <c r="M86" s="172"/>
      <c r="N86" s="172"/>
      <c r="O86" s="172"/>
      <c r="P86" s="249"/>
      <c r="Q86" s="250">
        <v>1</v>
      </c>
      <c r="R86" s="518" t="s">
        <v>138</v>
      </c>
      <c r="S86" s="250">
        <v>3</v>
      </c>
      <c r="T86" s="249"/>
      <c r="U86" s="172" t="str">
        <f>'1節'!AT9</f>
        <v>ボンボネーラ</v>
      </c>
      <c r="V86" s="172"/>
      <c r="W86" s="172"/>
      <c r="X86" s="172"/>
      <c r="Y86" s="172"/>
      <c r="Z86" s="172"/>
      <c r="AA86" s="214"/>
      <c r="AB86" s="215" t="str">
        <f>'1節'!AS9</f>
        <v>下有知</v>
      </c>
      <c r="AC86" s="216"/>
      <c r="AD86" s="216"/>
      <c r="AE86" s="216"/>
      <c r="AF86" s="216"/>
      <c r="AG86" s="240"/>
      <c r="AH86" s="407"/>
      <c r="AI86" s="118" t="str">
        <f>I86</f>
        <v>西可児</v>
      </c>
      <c r="AJ86" s="234">
        <v>1</v>
      </c>
      <c r="AK86" s="234">
        <v>1</v>
      </c>
      <c r="AL86" s="234">
        <v>0</v>
      </c>
      <c r="AM86" s="234">
        <f>Q86+Q88</f>
        <v>13</v>
      </c>
      <c r="AN86" s="234">
        <f>S86+S88</f>
        <v>3</v>
      </c>
      <c r="AO86" s="234">
        <f>AM86-AN86</f>
        <v>10</v>
      </c>
      <c r="AP86" s="234">
        <f>AJ86*3+AL86*1</f>
        <v>3</v>
      </c>
      <c r="AQ86" s="248">
        <v>2</v>
      </c>
    </row>
    <row r="87" spans="2:43" ht="13.5">
      <c r="B87" s="145">
        <v>2</v>
      </c>
      <c r="C87" s="146"/>
      <c r="D87" s="147">
        <f>D86+"1:2０"</f>
        <v>0.6180555555555556</v>
      </c>
      <c r="E87" s="148"/>
      <c r="F87" s="148"/>
      <c r="G87" s="148"/>
      <c r="H87" s="149"/>
      <c r="I87" s="164" t="str">
        <f>AB86</f>
        <v>下有知</v>
      </c>
      <c r="J87" s="172"/>
      <c r="K87" s="172"/>
      <c r="L87" s="172"/>
      <c r="M87" s="172"/>
      <c r="N87" s="172"/>
      <c r="O87" s="172"/>
      <c r="P87" s="165"/>
      <c r="Q87" s="189">
        <v>0</v>
      </c>
      <c r="R87" s="514" t="s">
        <v>138</v>
      </c>
      <c r="S87" s="189">
        <v>11</v>
      </c>
      <c r="T87" s="165"/>
      <c r="U87" s="172" t="str">
        <f>U86</f>
        <v>ボンボネーラ</v>
      </c>
      <c r="V87" s="172"/>
      <c r="W87" s="172"/>
      <c r="X87" s="172"/>
      <c r="Y87" s="172"/>
      <c r="Z87" s="172"/>
      <c r="AA87" s="214"/>
      <c r="AB87" s="215" t="str">
        <f>I86</f>
        <v>西可児</v>
      </c>
      <c r="AC87" s="216"/>
      <c r="AD87" s="216"/>
      <c r="AE87" s="216"/>
      <c r="AF87" s="216"/>
      <c r="AG87" s="240"/>
      <c r="AH87" s="407"/>
      <c r="AI87" s="118" t="str">
        <f>AB86</f>
        <v>下有知</v>
      </c>
      <c r="AJ87" s="234">
        <v>0</v>
      </c>
      <c r="AK87" s="234">
        <v>2</v>
      </c>
      <c r="AL87" s="234">
        <v>0</v>
      </c>
      <c r="AM87" s="234">
        <f>Q87+S88</f>
        <v>0</v>
      </c>
      <c r="AN87" s="234">
        <f>S87+Q88</f>
        <v>23</v>
      </c>
      <c r="AO87" s="234">
        <f>AM87-AN87</f>
        <v>-23</v>
      </c>
      <c r="AP87" s="234">
        <f>AJ87*3+AL87*1</f>
        <v>0</v>
      </c>
      <c r="AQ87" s="248">
        <v>3</v>
      </c>
    </row>
    <row r="88" spans="2:43" ht="13.5">
      <c r="B88" s="487">
        <v>3</v>
      </c>
      <c r="C88" s="488"/>
      <c r="D88" s="155">
        <f>D87+"1：2０"</f>
        <v>0.6736111111111112</v>
      </c>
      <c r="E88" s="156"/>
      <c r="F88" s="156"/>
      <c r="G88" s="156"/>
      <c r="H88" s="157"/>
      <c r="I88" s="170" t="str">
        <f>I86</f>
        <v>西可児</v>
      </c>
      <c r="J88" s="194"/>
      <c r="K88" s="194"/>
      <c r="L88" s="194"/>
      <c r="M88" s="194"/>
      <c r="N88" s="194"/>
      <c r="O88" s="194"/>
      <c r="P88" s="171"/>
      <c r="Q88" s="193">
        <v>12</v>
      </c>
      <c r="R88" s="516" t="s">
        <v>138</v>
      </c>
      <c r="S88" s="193">
        <v>0</v>
      </c>
      <c r="T88" s="171"/>
      <c r="U88" s="194" t="str">
        <f>AB86</f>
        <v>下有知</v>
      </c>
      <c r="V88" s="194"/>
      <c r="W88" s="194"/>
      <c r="X88" s="194"/>
      <c r="Y88" s="194"/>
      <c r="Z88" s="194"/>
      <c r="AA88" s="217"/>
      <c r="AB88" s="372" t="str">
        <f>U86</f>
        <v>ボンボネーラ</v>
      </c>
      <c r="AC88" s="373"/>
      <c r="AD88" s="373"/>
      <c r="AE88" s="373"/>
      <c r="AF88" s="373"/>
      <c r="AG88" s="375"/>
      <c r="AH88" s="407"/>
      <c r="AI88" s="118" t="str">
        <f>U86</f>
        <v>ボンボネーラ</v>
      </c>
      <c r="AJ88" s="234">
        <v>2</v>
      </c>
      <c r="AK88" s="234">
        <v>0</v>
      </c>
      <c r="AL88" s="234">
        <v>0</v>
      </c>
      <c r="AM88" s="234">
        <f>S86+S87</f>
        <v>14</v>
      </c>
      <c r="AN88" s="234">
        <f>Q86+Q87</f>
        <v>1</v>
      </c>
      <c r="AO88" s="234">
        <f>AM88-AN88</f>
        <v>13</v>
      </c>
      <c r="AP88" s="234">
        <f>AJ88*3+AL88*1</f>
        <v>6</v>
      </c>
      <c r="AQ88" s="248">
        <v>1</v>
      </c>
    </row>
  </sheetData>
  <sheetProtection/>
  <mergeCells count="276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J55"/>
    <mergeCell ref="R55:W55"/>
    <mergeCell ref="AB55:AE55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AB61:AE61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K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87" right="0.787" top="0.26" bottom="0.4" header="0.16" footer="0.27"/>
  <pageSetup horizontalDpi="600" verticalDpi="6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0"/>
  <sheetViews>
    <sheetView workbookViewId="0" topLeftCell="A1">
      <selection activeCell="AO21" sqref="AO21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2" width="4.125" style="251" hidden="1" customWidth="1"/>
    <col min="23" max="23" width="4.50390625" style="251" hidden="1" customWidth="1"/>
    <col min="24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152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L2" s="251" t="s">
        <v>73</v>
      </c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455" t="s">
        <v>74</v>
      </c>
      <c r="J4" s="456"/>
      <c r="K4" s="457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455" t="s">
        <v>32</v>
      </c>
      <c r="AB4" s="456"/>
      <c r="AC4" s="456"/>
      <c r="AD4" s="457"/>
      <c r="AE4" s="456" t="s">
        <v>39</v>
      </c>
      <c r="AF4" s="456"/>
      <c r="AG4" s="456"/>
      <c r="AH4" s="456"/>
      <c r="AI4" s="455" t="s">
        <v>46</v>
      </c>
      <c r="AJ4" s="456"/>
      <c r="AK4" s="456"/>
      <c r="AL4" s="455" t="s">
        <v>57</v>
      </c>
      <c r="AM4" s="456"/>
      <c r="AN4" s="456"/>
      <c r="AO4" s="455" t="s">
        <v>62</v>
      </c>
      <c r="AP4" s="456"/>
      <c r="AQ4" s="457"/>
      <c r="AR4" s="456" t="s">
        <v>67</v>
      </c>
      <c r="AS4" s="456"/>
      <c r="AT4" s="456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437" t="s">
        <v>83</v>
      </c>
      <c r="J5" s="438"/>
      <c r="K5" s="439"/>
      <c r="L5" s="262">
        <v>2</v>
      </c>
      <c r="M5" s="263"/>
      <c r="N5" s="264"/>
      <c r="O5" s="437" t="s">
        <v>153</v>
      </c>
      <c r="P5" s="440"/>
      <c r="Q5" s="438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458" t="s">
        <v>154</v>
      </c>
      <c r="AB5" s="459"/>
      <c r="AC5" s="459"/>
      <c r="AD5" s="459"/>
      <c r="AE5" s="442" t="s">
        <v>85</v>
      </c>
      <c r="AF5" s="423"/>
      <c r="AG5" s="423"/>
      <c r="AH5" s="470"/>
      <c r="AI5" s="437" t="s">
        <v>155</v>
      </c>
      <c r="AJ5" s="440"/>
      <c r="AK5" s="438"/>
      <c r="AL5" s="437" t="s">
        <v>156</v>
      </c>
      <c r="AM5" s="440"/>
      <c r="AN5" s="438"/>
      <c r="AO5" s="476" t="s">
        <v>157</v>
      </c>
      <c r="AP5" s="477"/>
      <c r="AQ5" s="478"/>
      <c r="AR5" s="442" t="s">
        <v>155</v>
      </c>
      <c r="AS5" s="423"/>
      <c r="AT5" s="47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441">
        <v>44317</v>
      </c>
      <c r="J6" s="428"/>
      <c r="K6" s="429"/>
      <c r="L6" s="266">
        <v>44317</v>
      </c>
      <c r="M6" s="267"/>
      <c r="N6" s="267"/>
      <c r="O6" s="424">
        <v>44373</v>
      </c>
      <c r="P6" s="425"/>
      <c r="Q6" s="425"/>
      <c r="R6" s="266">
        <v>43961</v>
      </c>
      <c r="S6" s="267"/>
      <c r="T6" s="267"/>
      <c r="U6" s="266">
        <v>43961</v>
      </c>
      <c r="V6" s="267"/>
      <c r="W6" s="267"/>
      <c r="X6" s="266">
        <v>43961</v>
      </c>
      <c r="Y6" s="267"/>
      <c r="Z6" s="267"/>
      <c r="AA6" s="424">
        <v>44317</v>
      </c>
      <c r="AB6" s="425"/>
      <c r="AC6" s="425"/>
      <c r="AD6" s="426"/>
      <c r="AE6" s="460">
        <v>44317</v>
      </c>
      <c r="AF6" s="461"/>
      <c r="AG6" s="461"/>
      <c r="AH6" s="461"/>
      <c r="AI6" s="424">
        <v>44317</v>
      </c>
      <c r="AJ6" s="425"/>
      <c r="AK6" s="426"/>
      <c r="AL6" s="424">
        <v>44325</v>
      </c>
      <c r="AM6" s="425"/>
      <c r="AN6" s="426"/>
      <c r="AO6" s="424">
        <v>44311</v>
      </c>
      <c r="AP6" s="425"/>
      <c r="AQ6" s="426"/>
      <c r="AR6" s="424">
        <v>44317</v>
      </c>
      <c r="AS6" s="425"/>
      <c r="AT6" s="426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427">
        <v>0.5625</v>
      </c>
      <c r="J7" s="428"/>
      <c r="K7" s="429"/>
      <c r="L7" s="269">
        <v>0.4375</v>
      </c>
      <c r="M7" s="270"/>
      <c r="N7" s="271"/>
      <c r="O7" s="427">
        <v>0.5833333333333334</v>
      </c>
      <c r="P7" s="428"/>
      <c r="Q7" s="429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445">
        <v>0.3958333333333333</v>
      </c>
      <c r="AB7" s="446"/>
      <c r="AC7" s="446"/>
      <c r="AD7" s="462"/>
      <c r="AE7" s="445">
        <v>0.4166666666666667</v>
      </c>
      <c r="AF7" s="446"/>
      <c r="AG7" s="446"/>
      <c r="AH7" s="446"/>
      <c r="AI7" s="427">
        <v>0.3958333333333333</v>
      </c>
      <c r="AJ7" s="428"/>
      <c r="AK7" s="429"/>
      <c r="AL7" s="427">
        <v>0.3958333333333333</v>
      </c>
      <c r="AM7" s="428"/>
      <c r="AN7" s="429"/>
      <c r="AO7" s="427">
        <v>0.5208333333333334</v>
      </c>
      <c r="AP7" s="428"/>
      <c r="AQ7" s="429"/>
      <c r="AR7" s="427">
        <v>0.3958333333333333</v>
      </c>
      <c r="AS7" s="428"/>
      <c r="AT7" s="429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4">
        <v>13</v>
      </c>
      <c r="AE8" s="272">
        <v>14</v>
      </c>
      <c r="AF8" s="275">
        <v>15</v>
      </c>
      <c r="AG8" s="273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411">
        <v>24</v>
      </c>
      <c r="AP8" s="270">
        <v>25</v>
      </c>
      <c r="AQ8" s="271">
        <v>26</v>
      </c>
      <c r="AR8" s="412">
        <v>27</v>
      </c>
      <c r="AS8" s="342">
        <v>28</v>
      </c>
      <c r="AT8" s="271">
        <v>29</v>
      </c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95</v>
      </c>
      <c r="I9" s="276" t="str">
        <f>'リーグ組合せ'!D2</f>
        <v>中部</v>
      </c>
      <c r="J9" s="277" t="str">
        <f>'リーグ組合せ'!D5</f>
        <v>郡上八幡</v>
      </c>
      <c r="K9" s="278" t="str">
        <f>'リーグ組合せ'!D8</f>
        <v>土田</v>
      </c>
      <c r="L9" s="279" t="str">
        <f>'リーグ組合せ'!D3</f>
        <v>大和</v>
      </c>
      <c r="M9" s="280" t="str">
        <f>'リーグ組合せ'!D9</f>
        <v>美濃</v>
      </c>
      <c r="N9" s="281" t="str">
        <f>'リーグ組合せ'!D6</f>
        <v>旭ヶ丘</v>
      </c>
      <c r="O9" s="282" t="str">
        <f>'リーグ組合せ'!D7</f>
        <v>武儀</v>
      </c>
      <c r="P9" s="283" t="str">
        <f>'リーグ組合せ'!D10</f>
        <v>アンフィニ青</v>
      </c>
      <c r="Q9" s="306" t="str">
        <f>'リーグ組合せ'!D4</f>
        <v>御嵩</v>
      </c>
      <c r="R9" s="276">
        <f>'リーグ組合せ'!D11</f>
        <v>0</v>
      </c>
      <c r="S9" s="277">
        <f>'リーグ組合せ'!D14</f>
        <v>0</v>
      </c>
      <c r="T9" s="307">
        <f>'リーグ組合せ'!D17</f>
        <v>0</v>
      </c>
      <c r="U9" s="276">
        <f>'リーグ組合せ'!D12</f>
        <v>0</v>
      </c>
      <c r="V9" s="308">
        <f>'リーグ組合せ'!D18</f>
        <v>0</v>
      </c>
      <c r="W9" s="308">
        <f>'リーグ組合せ'!D15</f>
        <v>0</v>
      </c>
      <c r="X9" s="276">
        <f>'リーグ組合せ'!D16</f>
        <v>0</v>
      </c>
      <c r="Y9" s="322">
        <f>'リーグ組合せ'!D19</f>
        <v>0</v>
      </c>
      <c r="Z9" s="323">
        <f>'リーグ組合せ'!D13</f>
        <v>0</v>
      </c>
      <c r="AA9" s="324" t="str">
        <f>'リーグ組合せ'!D22</f>
        <v>川辺</v>
      </c>
      <c r="AB9" s="308" t="str">
        <f>'リーグ組合せ'!D23</f>
        <v>坂祝</v>
      </c>
      <c r="AC9" s="463" t="str">
        <f>'リーグ組合せ'!D25</f>
        <v>瀬尻</v>
      </c>
      <c r="AD9" s="464" t="str">
        <f>'リーグ組合せ'!D24</f>
        <v>桜ヶ丘ＦＣ</v>
      </c>
      <c r="AE9" s="276" t="str">
        <f>'リーグ組合せ'!D27</f>
        <v>アンフィニ白</v>
      </c>
      <c r="AF9" s="344" t="str">
        <f>'リーグ組合せ'!D26</f>
        <v>安桜</v>
      </c>
      <c r="AG9" s="376" t="str">
        <f>'リーグ組合せ'!D20</f>
        <v>コヴィーダ</v>
      </c>
      <c r="AH9" s="471" t="str">
        <f>'リーグ組合せ'!D21</f>
        <v>今渡</v>
      </c>
      <c r="AI9" s="472" t="str">
        <f>'リーグ組合せ'!D28</f>
        <v>金竜</v>
      </c>
      <c r="AJ9" s="308" t="str">
        <f>'リーグ組合せ'!D31</f>
        <v>八百津</v>
      </c>
      <c r="AK9" s="344" t="str">
        <f>'リーグ組合せ'!D30</f>
        <v>加茂野</v>
      </c>
      <c r="AL9" s="276" t="str">
        <f>'リーグ組合せ'!D29</f>
        <v>ティグレイ</v>
      </c>
      <c r="AM9" s="308" t="str">
        <f>'リーグ組合せ'!D33</f>
        <v>白鳥</v>
      </c>
      <c r="AN9" s="344" t="str">
        <f>'リーグ組合せ'!D32</f>
        <v>太田</v>
      </c>
      <c r="AO9" s="276" t="str">
        <f>'リーグ組合せ'!D34</f>
        <v>関さくら</v>
      </c>
      <c r="AP9" s="308" t="str">
        <f>'リーグ組合せ'!D37</f>
        <v>西可児</v>
      </c>
      <c r="AQ9" s="344" t="str">
        <f>'リーグ組合せ'!D36</f>
        <v>山手</v>
      </c>
      <c r="AR9" s="276" t="str">
        <f>'リーグ組合せ'!D35</f>
        <v>武芸川</v>
      </c>
      <c r="AS9" s="479" t="str">
        <f>'リーグ組合せ'!D39</f>
        <v>ボンボネーラ</v>
      </c>
      <c r="AT9" s="344" t="str">
        <f>'リーグ組合せ'!D38</f>
        <v>下有知</v>
      </c>
      <c r="AU9" s="350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44317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329"/>
      <c r="AB10" s="311"/>
      <c r="AC10" s="465"/>
      <c r="AD10" s="466"/>
      <c r="AE10" s="284"/>
      <c r="AF10" s="346"/>
      <c r="AG10" s="379"/>
      <c r="AH10" s="473"/>
      <c r="AI10" s="474"/>
      <c r="AJ10" s="311"/>
      <c r="AK10" s="346"/>
      <c r="AL10" s="284"/>
      <c r="AM10" s="311"/>
      <c r="AN10" s="346"/>
      <c r="AO10" s="284"/>
      <c r="AP10" s="311"/>
      <c r="AQ10" s="346"/>
      <c r="AR10" s="284"/>
      <c r="AS10" s="480"/>
      <c r="AT10" s="346"/>
      <c r="AU10" s="35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329"/>
      <c r="AB11" s="311"/>
      <c r="AC11" s="465"/>
      <c r="AD11" s="466"/>
      <c r="AE11" s="284"/>
      <c r="AF11" s="346"/>
      <c r="AG11" s="379"/>
      <c r="AH11" s="473"/>
      <c r="AI11" s="474"/>
      <c r="AJ11" s="311"/>
      <c r="AK11" s="346"/>
      <c r="AL11" s="284"/>
      <c r="AM11" s="311"/>
      <c r="AN11" s="346"/>
      <c r="AO11" s="284"/>
      <c r="AP11" s="311"/>
      <c r="AQ11" s="346"/>
      <c r="AR11" s="284"/>
      <c r="AS11" s="480"/>
      <c r="AT11" s="346"/>
      <c r="AU11" s="35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329"/>
      <c r="AB12" s="311"/>
      <c r="AC12" s="465"/>
      <c r="AD12" s="466"/>
      <c r="AE12" s="284"/>
      <c r="AF12" s="346"/>
      <c r="AG12" s="379"/>
      <c r="AH12" s="473"/>
      <c r="AI12" s="474"/>
      <c r="AJ12" s="311"/>
      <c r="AK12" s="346"/>
      <c r="AL12" s="284"/>
      <c r="AM12" s="311"/>
      <c r="AN12" s="346"/>
      <c r="AO12" s="284"/>
      <c r="AP12" s="311"/>
      <c r="AQ12" s="346"/>
      <c r="AR12" s="284"/>
      <c r="AS12" s="480"/>
      <c r="AT12" s="346"/>
      <c r="AU12" s="35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30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334"/>
      <c r="AB13" s="314"/>
      <c r="AC13" s="467"/>
      <c r="AD13" s="468"/>
      <c r="AE13" s="288"/>
      <c r="AF13" s="348"/>
      <c r="AG13" s="382"/>
      <c r="AH13" s="473"/>
      <c r="AI13" s="475"/>
      <c r="AJ13" s="314"/>
      <c r="AK13" s="348"/>
      <c r="AL13" s="288"/>
      <c r="AM13" s="314"/>
      <c r="AN13" s="348"/>
      <c r="AO13" s="288"/>
      <c r="AP13" s="314"/>
      <c r="AQ13" s="348"/>
      <c r="AR13" s="288"/>
      <c r="AS13" s="481"/>
      <c r="AT13" s="348"/>
      <c r="AU13" s="350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1:51" ht="13.5">
      <c r="AE14" s="469"/>
      <c r="AH14" s="469"/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8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  <c r="BP17" s="353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Q88"/>
  <sheetViews>
    <sheetView zoomScale="90" zoomScaleNormal="90" workbookViewId="0" topLeftCell="A1">
      <selection activeCell="AI70" sqref="AI70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152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'２節'!I6</f>
        <v>44317</v>
      </c>
      <c r="G5" s="120"/>
      <c r="H5" s="120"/>
      <c r="I5" s="120"/>
      <c r="J5" s="120"/>
      <c r="K5" s="120"/>
      <c r="R5" s="185" t="str">
        <f>'２節'!I5</f>
        <v>東明</v>
      </c>
      <c r="S5" s="186"/>
      <c r="T5" s="186"/>
      <c r="U5" s="186"/>
      <c r="V5" s="186"/>
      <c r="W5" s="186"/>
      <c r="X5" s="187" t="s">
        <v>57</v>
      </c>
      <c r="AB5" s="204">
        <f>'２節'!I7</f>
        <v>0.5625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0.5625</v>
      </c>
      <c r="E7" s="126"/>
      <c r="F7" s="126"/>
      <c r="G7" s="126"/>
      <c r="H7" s="126"/>
      <c r="I7" s="160" t="str">
        <f>'２節'!I9</f>
        <v>中部</v>
      </c>
      <c r="J7" s="160"/>
      <c r="K7" s="160"/>
      <c r="L7" s="160"/>
      <c r="M7" s="160"/>
      <c r="N7" s="160"/>
      <c r="O7" s="161"/>
      <c r="P7" s="162"/>
      <c r="Q7" s="188">
        <v>4</v>
      </c>
      <c r="R7" s="513" t="s">
        <v>138</v>
      </c>
      <c r="S7" s="188">
        <v>4</v>
      </c>
      <c r="T7" s="162"/>
      <c r="U7" s="173" t="str">
        <f>'２節'!K9</f>
        <v>土田</v>
      </c>
      <c r="V7" s="173"/>
      <c r="W7" s="173"/>
      <c r="X7" s="173"/>
      <c r="Y7" s="173"/>
      <c r="Z7" s="173"/>
      <c r="AA7" s="173"/>
      <c r="AB7" s="206" t="str">
        <f>'２節'!J9</f>
        <v>郡上八幡</v>
      </c>
      <c r="AC7" s="207"/>
      <c r="AD7" s="207"/>
      <c r="AE7" s="207"/>
      <c r="AF7" s="207"/>
      <c r="AG7" s="235"/>
      <c r="AI7" s="118" t="str">
        <f>I7</f>
        <v>中部</v>
      </c>
      <c r="AJ7" s="234">
        <v>0</v>
      </c>
      <c r="AK7" s="234">
        <v>0</v>
      </c>
      <c r="AL7" s="234">
        <v>0</v>
      </c>
      <c r="AM7" s="234">
        <f>Q7+Q9</f>
        <v>10</v>
      </c>
      <c r="AN7" s="234">
        <f>S7+S9</f>
        <v>4</v>
      </c>
      <c r="AO7" s="234">
        <f>AM7-AN7</f>
        <v>6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0.6180555555555556</v>
      </c>
      <c r="E8" s="124"/>
      <c r="F8" s="124"/>
      <c r="G8" s="124"/>
      <c r="H8" s="124"/>
      <c r="I8" s="163" t="str">
        <f>AB7</f>
        <v>郡上八幡</v>
      </c>
      <c r="J8" s="163"/>
      <c r="K8" s="163"/>
      <c r="L8" s="163"/>
      <c r="M8" s="163"/>
      <c r="N8" s="163"/>
      <c r="O8" s="164"/>
      <c r="P8" s="165"/>
      <c r="Q8" s="189">
        <v>1</v>
      </c>
      <c r="R8" s="514" t="s">
        <v>138</v>
      </c>
      <c r="S8" s="189">
        <v>4</v>
      </c>
      <c r="T8" s="165"/>
      <c r="U8" s="172" t="str">
        <f>U7</f>
        <v>土田</v>
      </c>
      <c r="V8" s="172"/>
      <c r="W8" s="172"/>
      <c r="X8" s="172"/>
      <c r="Y8" s="172"/>
      <c r="Z8" s="172"/>
      <c r="AA8" s="172"/>
      <c r="AB8" s="208" t="str">
        <f>I7</f>
        <v>中部</v>
      </c>
      <c r="AC8" s="209"/>
      <c r="AD8" s="209"/>
      <c r="AE8" s="209"/>
      <c r="AF8" s="209"/>
      <c r="AG8" s="236"/>
      <c r="AI8" s="118" t="str">
        <f>I8</f>
        <v>郡上八幡</v>
      </c>
      <c r="AJ8" s="234">
        <v>0</v>
      </c>
      <c r="AK8" s="234">
        <v>0</v>
      </c>
      <c r="AL8" s="234">
        <v>0</v>
      </c>
      <c r="AM8" s="234">
        <f>Q8+S9</f>
        <v>1</v>
      </c>
      <c r="AN8" s="234">
        <f>S8+Q9</f>
        <v>10</v>
      </c>
      <c r="AO8" s="234">
        <f>AM8-AN8</f>
        <v>-9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0.6736111111111112</v>
      </c>
      <c r="E9" s="131"/>
      <c r="F9" s="131"/>
      <c r="G9" s="131"/>
      <c r="H9" s="131"/>
      <c r="I9" s="166" t="str">
        <f>I7</f>
        <v>中部</v>
      </c>
      <c r="J9" s="166"/>
      <c r="K9" s="166"/>
      <c r="L9" s="166"/>
      <c r="M9" s="166"/>
      <c r="N9" s="166"/>
      <c r="O9" s="167"/>
      <c r="P9" s="168"/>
      <c r="Q9" s="190">
        <v>6</v>
      </c>
      <c r="R9" s="515" t="s">
        <v>138</v>
      </c>
      <c r="S9" s="190">
        <v>0</v>
      </c>
      <c r="T9" s="168"/>
      <c r="U9" s="191" t="str">
        <f>AB7</f>
        <v>郡上八幡</v>
      </c>
      <c r="V9" s="191"/>
      <c r="W9" s="191"/>
      <c r="X9" s="191"/>
      <c r="Y9" s="191"/>
      <c r="Z9" s="191"/>
      <c r="AA9" s="191"/>
      <c r="AB9" s="210" t="str">
        <f>U7</f>
        <v>土田</v>
      </c>
      <c r="AC9" s="211"/>
      <c r="AD9" s="211"/>
      <c r="AE9" s="211"/>
      <c r="AF9" s="211"/>
      <c r="AG9" s="237"/>
      <c r="AI9" s="118" t="str">
        <f>U7</f>
        <v>土田</v>
      </c>
      <c r="AJ9" s="234">
        <v>0</v>
      </c>
      <c r="AK9" s="234">
        <v>0</v>
      </c>
      <c r="AL9" s="234">
        <v>0</v>
      </c>
      <c r="AM9" s="234">
        <f>S7+S8</f>
        <v>8</v>
      </c>
      <c r="AN9" s="234">
        <f>Q7+Q8</f>
        <v>5</v>
      </c>
      <c r="AO9" s="234">
        <f>AM9-AN9</f>
        <v>3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'２節'!L6</f>
        <v>44317</v>
      </c>
      <c r="G12" s="120"/>
      <c r="H12" s="120"/>
      <c r="I12" s="120"/>
      <c r="J12" s="120"/>
      <c r="K12" s="120"/>
      <c r="R12" s="185">
        <f>'２節'!L5</f>
        <v>2</v>
      </c>
      <c r="S12" s="186"/>
      <c r="T12" s="186"/>
      <c r="U12" s="186"/>
      <c r="V12" s="186"/>
      <c r="W12" s="186"/>
      <c r="X12" s="187" t="s">
        <v>57</v>
      </c>
      <c r="AB12" s="204">
        <f>'２節'!L7</f>
        <v>0.4375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0.4375</v>
      </c>
      <c r="E14" s="126"/>
      <c r="F14" s="126"/>
      <c r="G14" s="126"/>
      <c r="H14" s="126"/>
      <c r="I14" s="160" t="str">
        <f>'２節'!L9</f>
        <v>大和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'２節'!N9</f>
        <v>旭ヶ丘</v>
      </c>
      <c r="V14" s="173"/>
      <c r="W14" s="173"/>
      <c r="X14" s="173"/>
      <c r="Y14" s="173"/>
      <c r="Z14" s="173"/>
      <c r="AA14" s="173"/>
      <c r="AB14" s="206" t="str">
        <f>'２節'!M9</f>
        <v>美濃</v>
      </c>
      <c r="AC14" s="207"/>
      <c r="AD14" s="207"/>
      <c r="AE14" s="207"/>
      <c r="AF14" s="207"/>
      <c r="AG14" s="235"/>
      <c r="AI14" s="118" t="str">
        <f>I14</f>
        <v>大和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0.4930555555555556</v>
      </c>
      <c r="E15" s="124"/>
      <c r="F15" s="124"/>
      <c r="G15" s="124"/>
      <c r="H15" s="124"/>
      <c r="I15" s="163" t="str">
        <f>AB14</f>
        <v>美濃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旭ヶ丘</v>
      </c>
      <c r="V15" s="172"/>
      <c r="W15" s="172"/>
      <c r="X15" s="172"/>
      <c r="Y15" s="172"/>
      <c r="Z15" s="172"/>
      <c r="AA15" s="172"/>
      <c r="AB15" s="208" t="str">
        <f>I14</f>
        <v>大和</v>
      </c>
      <c r="AC15" s="209"/>
      <c r="AD15" s="209"/>
      <c r="AE15" s="209"/>
      <c r="AF15" s="209"/>
      <c r="AG15" s="236"/>
      <c r="AI15" s="118" t="str">
        <f>I15</f>
        <v>美濃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0.5486111111111112</v>
      </c>
      <c r="E16" s="131"/>
      <c r="F16" s="131"/>
      <c r="G16" s="131"/>
      <c r="H16" s="131"/>
      <c r="I16" s="166" t="str">
        <f>I14</f>
        <v>大和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美濃</v>
      </c>
      <c r="V16" s="191"/>
      <c r="W16" s="191"/>
      <c r="X16" s="191"/>
      <c r="Y16" s="191"/>
      <c r="Z16" s="191"/>
      <c r="AA16" s="191"/>
      <c r="AB16" s="210" t="str">
        <f>U14</f>
        <v>旭ヶ丘</v>
      </c>
      <c r="AC16" s="211"/>
      <c r="AD16" s="211"/>
      <c r="AE16" s="211"/>
      <c r="AF16" s="211"/>
      <c r="AG16" s="237"/>
      <c r="AI16" s="118" t="str">
        <f>U14</f>
        <v>旭ヶ丘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'２節'!O6</f>
        <v>44373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 t="str">
        <f>'２節'!O5</f>
        <v>中濃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'２節'!O7</f>
        <v>0.5833333333333334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0.5833333333333334</v>
      </c>
      <c r="E21" s="126"/>
      <c r="F21" s="126"/>
      <c r="G21" s="126"/>
      <c r="H21" s="126"/>
      <c r="I21" s="160" t="str">
        <f>'２節'!O9</f>
        <v>武儀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'２節'!Q9</f>
        <v>御嵩</v>
      </c>
      <c r="V21" s="173"/>
      <c r="W21" s="173"/>
      <c r="X21" s="173"/>
      <c r="Y21" s="173"/>
      <c r="Z21" s="173"/>
      <c r="AA21" s="173"/>
      <c r="AB21" s="206" t="str">
        <f>'２節'!P9</f>
        <v>アンフィニ青</v>
      </c>
      <c r="AC21" s="207"/>
      <c r="AD21" s="207"/>
      <c r="AE21" s="207"/>
      <c r="AF21" s="207"/>
      <c r="AG21" s="235"/>
      <c r="AI21" s="118" t="str">
        <f>I21</f>
        <v>武儀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0.638888888888889</v>
      </c>
      <c r="E22" s="124"/>
      <c r="F22" s="124"/>
      <c r="G22" s="124"/>
      <c r="H22" s="124"/>
      <c r="I22" s="163" t="str">
        <f>AB21</f>
        <v>アンフィニ青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御嵩</v>
      </c>
      <c r="V22" s="172"/>
      <c r="W22" s="172"/>
      <c r="X22" s="172"/>
      <c r="Y22" s="172"/>
      <c r="Z22" s="172"/>
      <c r="AA22" s="172"/>
      <c r="AB22" s="208" t="str">
        <f>I21</f>
        <v>武儀</v>
      </c>
      <c r="AC22" s="209"/>
      <c r="AD22" s="209"/>
      <c r="AE22" s="209"/>
      <c r="AF22" s="209"/>
      <c r="AG22" s="236"/>
      <c r="AI22" s="118" t="str">
        <f>I22</f>
        <v>アンフィニ青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>
      <c r="B23" s="128">
        <v>3</v>
      </c>
      <c r="C23" s="129"/>
      <c r="D23" s="130">
        <f>D22+"1：2０"</f>
        <v>0.6944444444444445</v>
      </c>
      <c r="E23" s="131"/>
      <c r="F23" s="131"/>
      <c r="G23" s="131"/>
      <c r="H23" s="131"/>
      <c r="I23" s="166" t="str">
        <f>I21</f>
        <v>武儀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アンフィニ青</v>
      </c>
      <c r="V23" s="191"/>
      <c r="W23" s="191"/>
      <c r="X23" s="191"/>
      <c r="Y23" s="191"/>
      <c r="Z23" s="191"/>
      <c r="AA23" s="191"/>
      <c r="AB23" s="210" t="str">
        <f>U21</f>
        <v>御嵩</v>
      </c>
      <c r="AC23" s="211"/>
      <c r="AD23" s="211"/>
      <c r="AE23" s="211"/>
      <c r="AF23" s="211"/>
      <c r="AG23" s="237"/>
      <c r="AI23" s="118" t="str">
        <f>U21</f>
        <v>御嵩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2.75" customHeight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'２節'!R6</f>
        <v>43961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'２節'!R5:T5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'２節'!R7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'２節'!R9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'２節'!T9</f>
        <v>0</v>
      </c>
      <c r="V28" s="173"/>
      <c r="W28" s="173"/>
      <c r="X28" s="173"/>
      <c r="Y28" s="173"/>
      <c r="Z28" s="173"/>
      <c r="AA28" s="173"/>
      <c r="AB28" s="206">
        <f>'２節'!S9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'２節'!U6</f>
        <v>43961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'２節'!U5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'２節'!U7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'２節'!U9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'２節'!W9</f>
        <v>0</v>
      </c>
      <c r="V35" s="173"/>
      <c r="W35" s="173"/>
      <c r="X35" s="173"/>
      <c r="Y35" s="173"/>
      <c r="Z35" s="173"/>
      <c r="AA35" s="173"/>
      <c r="AB35" s="206">
        <f>'２節'!V9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'２節'!X6</f>
        <v>43961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'２節'!X5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'２節'!X7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'２節'!X9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'２節'!Z9</f>
        <v>0</v>
      </c>
      <c r="V42" s="173"/>
      <c r="W42" s="173"/>
      <c r="X42" s="173"/>
      <c r="Y42" s="173"/>
      <c r="Z42" s="173"/>
      <c r="AA42" s="173"/>
      <c r="AB42" s="206">
        <f>'２節'!Y9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 hidden="1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'２節'!AA6</f>
        <v>44317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 t="str">
        <f>'２節'!AA5</f>
        <v>川辺北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'２節'!AA7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64" t="str">
        <f>'２節'!AB9</f>
        <v>坂祝</v>
      </c>
      <c r="J49" s="172"/>
      <c r="K49" s="172"/>
      <c r="L49" s="172"/>
      <c r="M49" s="172"/>
      <c r="N49" s="172"/>
      <c r="O49" s="172"/>
      <c r="P49" s="162"/>
      <c r="Q49" s="188">
        <v>4</v>
      </c>
      <c r="R49" s="513" t="s">
        <v>138</v>
      </c>
      <c r="S49" s="188">
        <v>2</v>
      </c>
      <c r="T49" s="162"/>
      <c r="U49" s="172" t="str">
        <f>'２節'!AC9</f>
        <v>瀬尻</v>
      </c>
      <c r="V49" s="172"/>
      <c r="W49" s="172"/>
      <c r="X49" s="172"/>
      <c r="Y49" s="172"/>
      <c r="Z49" s="172"/>
      <c r="AA49" s="214"/>
      <c r="AB49" s="215" t="str">
        <f>'２節'!AA9</f>
        <v>川辺</v>
      </c>
      <c r="AC49" s="216"/>
      <c r="AD49" s="216"/>
      <c r="AE49" s="216"/>
      <c r="AF49" s="216"/>
      <c r="AG49" s="240"/>
      <c r="AH49" s="241"/>
      <c r="AI49" s="118" t="str">
        <f>I50</f>
        <v>川辺</v>
      </c>
      <c r="AJ49" s="234">
        <v>0</v>
      </c>
      <c r="AK49" s="234">
        <v>1</v>
      </c>
      <c r="AL49" s="234">
        <v>1</v>
      </c>
      <c r="AM49" s="234">
        <f>Q50+Q52</f>
        <v>1</v>
      </c>
      <c r="AN49" s="234">
        <f>S50+S52</f>
        <v>2</v>
      </c>
      <c r="AO49" s="234">
        <f>AM49-AN49</f>
        <v>-1</v>
      </c>
      <c r="AP49" s="234">
        <f>AJ49*3+AL49*1</f>
        <v>1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73" t="str">
        <f>'２節'!AA9</f>
        <v>川辺</v>
      </c>
      <c r="J50" s="173"/>
      <c r="K50" s="173"/>
      <c r="L50" s="173"/>
      <c r="M50" s="173"/>
      <c r="N50" s="173"/>
      <c r="O50" s="173"/>
      <c r="P50" s="165"/>
      <c r="Q50" s="189">
        <v>1</v>
      </c>
      <c r="R50" s="514" t="s">
        <v>138</v>
      </c>
      <c r="S50" s="189">
        <v>1</v>
      </c>
      <c r="T50" s="165"/>
      <c r="U50" s="172" t="str">
        <f>'２節'!AD9</f>
        <v>桜ヶ丘ＦＣ</v>
      </c>
      <c r="V50" s="172"/>
      <c r="W50" s="172"/>
      <c r="X50" s="172"/>
      <c r="Y50" s="172"/>
      <c r="Z50" s="172"/>
      <c r="AA50" s="214"/>
      <c r="AB50" s="215" t="str">
        <f>I49</f>
        <v>坂祝</v>
      </c>
      <c r="AC50" s="216"/>
      <c r="AD50" s="216"/>
      <c r="AE50" s="216"/>
      <c r="AF50" s="216"/>
      <c r="AG50" s="240"/>
      <c r="AH50" s="241"/>
      <c r="AI50" s="118" t="str">
        <f>I49</f>
        <v>坂祝</v>
      </c>
      <c r="AJ50" s="234">
        <v>2</v>
      </c>
      <c r="AK50" s="234">
        <v>0</v>
      </c>
      <c r="AL50" s="234">
        <v>0</v>
      </c>
      <c r="AM50" s="234">
        <f>Q49+Q51</f>
        <v>7</v>
      </c>
      <c r="AN50" s="234">
        <f>S49+S52</f>
        <v>3</v>
      </c>
      <c r="AO50" s="234">
        <f>AM50-AN50</f>
        <v>4</v>
      </c>
      <c r="AP50" s="234">
        <f>AJ50*3+AL50*1</f>
        <v>6</v>
      </c>
      <c r="AQ50" s="248">
        <v>2</v>
      </c>
    </row>
    <row r="51" spans="2:43" ht="13.5">
      <c r="B51" s="137">
        <v>3</v>
      </c>
      <c r="C51" s="126"/>
      <c r="D51" s="138">
        <f>D50+"1：2０"</f>
        <v>0.48958333333333326</v>
      </c>
      <c r="E51" s="139"/>
      <c r="F51" s="139"/>
      <c r="G51" s="139"/>
      <c r="H51" s="139"/>
      <c r="I51" s="160" t="str">
        <f>I49</f>
        <v>坂祝</v>
      </c>
      <c r="J51" s="160"/>
      <c r="K51" s="160"/>
      <c r="L51" s="160"/>
      <c r="M51" s="160"/>
      <c r="N51" s="160"/>
      <c r="O51" s="161"/>
      <c r="P51" s="174"/>
      <c r="Q51" s="195">
        <v>3</v>
      </c>
      <c r="R51" s="514" t="s">
        <v>138</v>
      </c>
      <c r="S51" s="195">
        <v>1</v>
      </c>
      <c r="T51" s="174"/>
      <c r="U51" s="172" t="str">
        <f>U50</f>
        <v>桜ヶ丘ＦＣ</v>
      </c>
      <c r="V51" s="172"/>
      <c r="W51" s="172"/>
      <c r="X51" s="172"/>
      <c r="Y51" s="172"/>
      <c r="Z51" s="172"/>
      <c r="AA51" s="214"/>
      <c r="AB51" s="215" t="str">
        <f>U49</f>
        <v>瀬尻</v>
      </c>
      <c r="AC51" s="216"/>
      <c r="AD51" s="216"/>
      <c r="AE51" s="216"/>
      <c r="AF51" s="216"/>
      <c r="AG51" s="240"/>
      <c r="AH51" s="241"/>
      <c r="AI51" s="118" t="str">
        <f>U49</f>
        <v>瀬尻</v>
      </c>
      <c r="AJ51" s="234">
        <v>0</v>
      </c>
      <c r="AK51" s="234">
        <v>2</v>
      </c>
      <c r="AL51" s="234">
        <v>0</v>
      </c>
      <c r="AM51" s="234">
        <f>S49+S52</f>
        <v>3</v>
      </c>
      <c r="AN51" s="234">
        <f>Q49+Q52</f>
        <v>4</v>
      </c>
      <c r="AO51" s="234">
        <f>AM51-AN51</f>
        <v>-1</v>
      </c>
      <c r="AP51" s="234">
        <f>AJ51*3+AL51*1</f>
        <v>0</v>
      </c>
      <c r="AQ51" s="248">
        <v>3</v>
      </c>
    </row>
    <row r="52" spans="2:43" ht="13.5">
      <c r="B52" s="140">
        <v>4</v>
      </c>
      <c r="C52" s="141"/>
      <c r="D52" s="142">
        <f>D51+"0：55"</f>
        <v>0.5277777777777777</v>
      </c>
      <c r="E52" s="129"/>
      <c r="F52" s="129"/>
      <c r="G52" s="129"/>
      <c r="H52" s="129"/>
      <c r="I52" s="169" t="str">
        <f>I50</f>
        <v>川辺</v>
      </c>
      <c r="J52" s="169"/>
      <c r="K52" s="169"/>
      <c r="L52" s="169"/>
      <c r="M52" s="169"/>
      <c r="N52" s="169"/>
      <c r="O52" s="170"/>
      <c r="P52" s="449"/>
      <c r="Q52" s="450">
        <v>0</v>
      </c>
      <c r="R52" s="515" t="s">
        <v>138</v>
      </c>
      <c r="S52" s="450">
        <v>1</v>
      </c>
      <c r="T52" s="175"/>
      <c r="U52" s="191" t="str">
        <f>U49</f>
        <v>瀬尻</v>
      </c>
      <c r="V52" s="191"/>
      <c r="W52" s="191"/>
      <c r="X52" s="191"/>
      <c r="Y52" s="191"/>
      <c r="Z52" s="191"/>
      <c r="AA52" s="191"/>
      <c r="AB52" s="218" t="str">
        <f>U50</f>
        <v>桜ヶ丘ＦＣ</v>
      </c>
      <c r="AC52" s="219"/>
      <c r="AD52" s="219"/>
      <c r="AE52" s="219"/>
      <c r="AF52" s="219"/>
      <c r="AG52" s="242"/>
      <c r="AI52" s="118" t="str">
        <f>U50</f>
        <v>桜ヶ丘ＦＣ</v>
      </c>
      <c r="AJ52" s="234">
        <v>0</v>
      </c>
      <c r="AK52" s="234">
        <v>1</v>
      </c>
      <c r="AL52" s="234">
        <v>1</v>
      </c>
      <c r="AM52" s="234">
        <f>S50+S51</f>
        <v>2</v>
      </c>
      <c r="AN52" s="234">
        <f>Q50+Q51</f>
        <v>4</v>
      </c>
      <c r="AO52" s="234">
        <f>AM52-AN52</f>
        <v>-2</v>
      </c>
      <c r="AP52" s="234">
        <f>AJ52*3+AL52*1</f>
        <v>1</v>
      </c>
      <c r="AQ52" s="248">
        <v>4</v>
      </c>
    </row>
    <row r="53" spans="2:34" ht="13.5">
      <c r="B53" s="118"/>
      <c r="P53" s="176"/>
      <c r="Q53" s="176"/>
      <c r="S53" s="176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120">
        <f>'２節'!AE6</f>
        <v>44317</v>
      </c>
      <c r="G55" s="120"/>
      <c r="H55" s="120"/>
      <c r="I55" s="120"/>
      <c r="J55" s="120"/>
      <c r="K55" s="120"/>
      <c r="L55" s="177"/>
      <c r="M55"/>
      <c r="N55"/>
      <c r="O55"/>
      <c r="R55" s="451" t="str">
        <f>'２節'!AE5</f>
        <v>Lポート</v>
      </c>
      <c r="S55" s="451"/>
      <c r="T55" s="451"/>
      <c r="U55" s="451"/>
      <c r="V55" s="451"/>
      <c r="W55" s="451"/>
      <c r="X55" s="199" t="s">
        <v>147</v>
      </c>
      <c r="Y55"/>
      <c r="Z55"/>
      <c r="AA55"/>
      <c r="AB55" s="204">
        <f>'２節'!AE7</f>
        <v>0.4166666666666667</v>
      </c>
      <c r="AC55" s="204"/>
      <c r="AD55" s="204"/>
      <c r="AE55" s="204"/>
      <c r="AF55" s="453"/>
      <c r="AG55" s="453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0.4166666666666667</v>
      </c>
      <c r="E57" s="148"/>
      <c r="F57" s="148"/>
      <c r="G57" s="148"/>
      <c r="H57" s="149"/>
      <c r="I57" s="164" t="str">
        <f>'２節'!AF9</f>
        <v>安桜</v>
      </c>
      <c r="J57" s="172"/>
      <c r="K57" s="172"/>
      <c r="L57" s="172"/>
      <c r="M57" s="172"/>
      <c r="N57" s="172"/>
      <c r="O57" s="172"/>
      <c r="P57" s="162"/>
      <c r="Q57" s="188">
        <v>0</v>
      </c>
      <c r="R57" s="513" t="s">
        <v>138</v>
      </c>
      <c r="S57" s="188">
        <v>4</v>
      </c>
      <c r="T57" s="162"/>
      <c r="U57" s="179" t="str">
        <f>'２節'!AG9</f>
        <v>コヴィーダ</v>
      </c>
      <c r="V57" s="179"/>
      <c r="W57" s="179"/>
      <c r="X57" s="179"/>
      <c r="Y57" s="179"/>
      <c r="Z57" s="179"/>
      <c r="AA57" s="223"/>
      <c r="AB57" s="215" t="str">
        <f>'２節'!AE9</f>
        <v>アンフィニ白</v>
      </c>
      <c r="AC57" s="216"/>
      <c r="AD57" s="216"/>
      <c r="AE57" s="216"/>
      <c r="AF57" s="216"/>
      <c r="AG57" s="240"/>
      <c r="AH57" s="241"/>
      <c r="AI57" s="118" t="str">
        <f>I58</f>
        <v>アンフィニ白</v>
      </c>
      <c r="AJ57" s="234">
        <v>1</v>
      </c>
      <c r="AK57" s="234">
        <v>1</v>
      </c>
      <c r="AL57" s="234">
        <v>0</v>
      </c>
      <c r="AM57" s="234">
        <f>Q58+Q60</f>
        <v>9</v>
      </c>
      <c r="AN57" s="234">
        <f>S58+S60</f>
        <v>2</v>
      </c>
      <c r="AO57" s="234">
        <f>AM57-AN57</f>
        <v>7</v>
      </c>
      <c r="AP57" s="234">
        <f>AJ57*3+AL57*1</f>
        <v>3</v>
      </c>
      <c r="AQ57" s="248">
        <v>1</v>
      </c>
    </row>
    <row r="58" spans="2:43" ht="13.5">
      <c r="B58" s="145">
        <v>2</v>
      </c>
      <c r="C58" s="146"/>
      <c r="D58" s="147">
        <f>D57+"0:55"</f>
        <v>0.4548611111111111</v>
      </c>
      <c r="E58" s="148"/>
      <c r="F58" s="148"/>
      <c r="G58" s="148"/>
      <c r="H58" s="149"/>
      <c r="I58" s="164" t="str">
        <f>'２節'!AE9</f>
        <v>アンフィニ白</v>
      </c>
      <c r="J58" s="172"/>
      <c r="K58" s="172"/>
      <c r="L58" s="172"/>
      <c r="M58" s="172"/>
      <c r="N58" s="172"/>
      <c r="O58" s="172"/>
      <c r="P58" s="165"/>
      <c r="Q58" s="189">
        <v>8</v>
      </c>
      <c r="R58" s="514" t="s">
        <v>138</v>
      </c>
      <c r="S58" s="189">
        <v>0</v>
      </c>
      <c r="T58" s="165"/>
      <c r="U58" s="172" t="str">
        <f>'２節'!AH9</f>
        <v>今渡</v>
      </c>
      <c r="V58" s="172"/>
      <c r="W58" s="172"/>
      <c r="X58" s="172"/>
      <c r="Y58" s="172"/>
      <c r="Z58" s="172"/>
      <c r="AA58" s="214"/>
      <c r="AB58" s="215" t="str">
        <f>I57</f>
        <v>安桜</v>
      </c>
      <c r="AC58" s="216"/>
      <c r="AD58" s="216"/>
      <c r="AE58" s="216"/>
      <c r="AF58" s="216"/>
      <c r="AG58" s="240"/>
      <c r="AH58" s="241"/>
      <c r="AI58" s="118" t="str">
        <f>AB58</f>
        <v>安桜</v>
      </c>
      <c r="AJ58" s="234">
        <v>1</v>
      </c>
      <c r="AK58" s="234">
        <v>1</v>
      </c>
      <c r="AL58" s="234">
        <v>0</v>
      </c>
      <c r="AM58" s="234">
        <f>Q57+Q59</f>
        <v>5</v>
      </c>
      <c r="AN58" s="234">
        <f>S57+S59</f>
        <v>4</v>
      </c>
      <c r="AO58" s="234">
        <f>AM58-AN58</f>
        <v>1</v>
      </c>
      <c r="AP58" s="234">
        <f>AJ58*3+AL58*1</f>
        <v>3</v>
      </c>
      <c r="AQ58" s="248">
        <v>2</v>
      </c>
    </row>
    <row r="59" spans="2:43" ht="13.5">
      <c r="B59" s="360">
        <v>3</v>
      </c>
      <c r="C59" s="361"/>
      <c r="D59" s="147">
        <f>D58+"1：2０"</f>
        <v>0.5104166666666666</v>
      </c>
      <c r="E59" s="148"/>
      <c r="F59" s="148"/>
      <c r="G59" s="148"/>
      <c r="H59" s="149"/>
      <c r="I59" s="161" t="str">
        <f>I57</f>
        <v>安桜</v>
      </c>
      <c r="J59" s="196"/>
      <c r="K59" s="196"/>
      <c r="L59" s="196"/>
      <c r="M59" s="196"/>
      <c r="N59" s="196"/>
      <c r="O59" s="196"/>
      <c r="P59" s="174"/>
      <c r="Q59" s="195">
        <v>5</v>
      </c>
      <c r="R59" s="517" t="s">
        <v>138</v>
      </c>
      <c r="S59" s="195">
        <v>0</v>
      </c>
      <c r="T59" s="174"/>
      <c r="U59" s="196" t="str">
        <f>U58</f>
        <v>今渡</v>
      </c>
      <c r="V59" s="196"/>
      <c r="W59" s="196"/>
      <c r="X59" s="196"/>
      <c r="Y59" s="196"/>
      <c r="Z59" s="196"/>
      <c r="AA59" s="454"/>
      <c r="AB59" s="215" t="str">
        <f>U57</f>
        <v>コヴィーダ</v>
      </c>
      <c r="AC59" s="216"/>
      <c r="AD59" s="216"/>
      <c r="AE59" s="216"/>
      <c r="AF59" s="216"/>
      <c r="AG59" s="240"/>
      <c r="AH59" s="241"/>
      <c r="AI59" s="118" t="str">
        <f>U57</f>
        <v>コヴィーダ</v>
      </c>
      <c r="AJ59" s="234">
        <v>2</v>
      </c>
      <c r="AK59" s="234">
        <v>0</v>
      </c>
      <c r="AL59" s="234">
        <v>0</v>
      </c>
      <c r="AM59" s="234">
        <f>S57+S60</f>
        <v>6</v>
      </c>
      <c r="AN59" s="234">
        <f>Q57+Q60</f>
        <v>1</v>
      </c>
      <c r="AO59" s="234">
        <f>AM59-AN59</f>
        <v>5</v>
      </c>
      <c r="AP59" s="234">
        <f>AJ59*3+AL59*1</f>
        <v>6</v>
      </c>
      <c r="AQ59" s="248">
        <v>3</v>
      </c>
    </row>
    <row r="60" spans="2:43" ht="13.5">
      <c r="B60" s="140">
        <v>4</v>
      </c>
      <c r="C60" s="141"/>
      <c r="D60" s="155">
        <f>D59+"0：55"</f>
        <v>0.548611111111111</v>
      </c>
      <c r="E60" s="156"/>
      <c r="F60" s="156"/>
      <c r="G60" s="156"/>
      <c r="H60" s="157"/>
      <c r="I60" s="170" t="str">
        <f>I58</f>
        <v>アンフィニ白</v>
      </c>
      <c r="J60" s="194"/>
      <c r="K60" s="194"/>
      <c r="L60" s="194"/>
      <c r="M60" s="194"/>
      <c r="N60" s="194"/>
      <c r="O60" s="194"/>
      <c r="P60" s="184"/>
      <c r="Q60" s="452">
        <v>1</v>
      </c>
      <c r="R60" s="184"/>
      <c r="S60" s="452">
        <v>2</v>
      </c>
      <c r="T60" s="184"/>
      <c r="U60" s="183" t="str">
        <f>U57</f>
        <v>コヴィーダ</v>
      </c>
      <c r="V60" s="183"/>
      <c r="W60" s="183"/>
      <c r="X60" s="183"/>
      <c r="Y60" s="183"/>
      <c r="Z60" s="183"/>
      <c r="AA60" s="395"/>
      <c r="AB60" s="372" t="str">
        <f>U58</f>
        <v>今渡</v>
      </c>
      <c r="AC60" s="373"/>
      <c r="AD60" s="373"/>
      <c r="AE60" s="373"/>
      <c r="AF60" s="373"/>
      <c r="AG60" s="375"/>
      <c r="AH60" s="220"/>
      <c r="AI60" s="118" t="str">
        <f>U58</f>
        <v>今渡</v>
      </c>
      <c r="AJ60" s="234">
        <v>0</v>
      </c>
      <c r="AK60" s="234">
        <v>2</v>
      </c>
      <c r="AL60" s="234">
        <v>0</v>
      </c>
      <c r="AM60" s="234">
        <f>S58+S59</f>
        <v>0</v>
      </c>
      <c r="AN60" s="234">
        <f>Q58+Q59</f>
        <v>13</v>
      </c>
      <c r="AO60" s="234">
        <f>AM60-AN60</f>
        <v>-13</v>
      </c>
      <c r="AP60" s="234">
        <f>AJ60*3+AL60*1</f>
        <v>0</v>
      </c>
      <c r="AQ60" s="248">
        <v>4</v>
      </c>
    </row>
    <row r="61" spans="2:43" ht="13.5">
      <c r="B61"/>
      <c r="C61"/>
      <c r="D61"/>
      <c r="F61" s="433"/>
      <c r="G61" s="402"/>
      <c r="H61" s="402"/>
      <c r="I61" s="402"/>
      <c r="J61" s="402"/>
      <c r="K61" s="402"/>
      <c r="L61" s="402"/>
      <c r="M61"/>
      <c r="N61"/>
      <c r="O61"/>
      <c r="R61" s="402"/>
      <c r="S61" s="402"/>
      <c r="T61" s="402"/>
      <c r="U61" s="402"/>
      <c r="V61" s="402"/>
      <c r="W61" s="402"/>
      <c r="X61" s="199"/>
      <c r="Y61"/>
      <c r="Z61"/>
      <c r="AA61"/>
      <c r="AB61" s="403"/>
      <c r="AC61" s="404"/>
      <c r="AD61" s="404"/>
      <c r="AE61" s="404"/>
      <c r="AG61" s="220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20">
        <f>'２節'!AI6</f>
        <v>44317</v>
      </c>
      <c r="G63" s="120"/>
      <c r="H63" s="120"/>
      <c r="I63" s="120"/>
      <c r="J63" s="120"/>
      <c r="K63" s="120"/>
      <c r="L63" s="132"/>
      <c r="M63" s="132"/>
      <c r="N63" s="132"/>
      <c r="O63" s="132"/>
      <c r="P63" s="132"/>
      <c r="Q63" s="132"/>
      <c r="R63" s="185" t="str">
        <f>'２節'!AI5</f>
        <v>中池多目的</v>
      </c>
      <c r="S63" s="186"/>
      <c r="T63" s="186"/>
      <c r="U63" s="186"/>
      <c r="V63" s="186"/>
      <c r="W63" s="186"/>
      <c r="X63" s="144" t="s">
        <v>57</v>
      </c>
      <c r="Y63" s="132"/>
      <c r="Z63" s="132"/>
      <c r="AA63" s="132"/>
      <c r="AB63" s="204">
        <f>'２節'!AI7</f>
        <v>0.3958333333333333</v>
      </c>
      <c r="AC63" s="205"/>
      <c r="AD63" s="205"/>
      <c r="AE63" s="205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60" t="str">
        <f>'２節'!AI9</f>
        <v>金竜</v>
      </c>
      <c r="J65" s="160"/>
      <c r="K65" s="160"/>
      <c r="L65" s="160"/>
      <c r="M65" s="160"/>
      <c r="N65" s="160"/>
      <c r="O65" s="161"/>
      <c r="P65" s="249"/>
      <c r="Q65" s="250">
        <v>0</v>
      </c>
      <c r="R65" s="518" t="s">
        <v>138</v>
      </c>
      <c r="S65" s="250">
        <v>0</v>
      </c>
      <c r="T65" s="249"/>
      <c r="U65" s="164" t="str">
        <f>'２節'!AK9</f>
        <v>加茂野</v>
      </c>
      <c r="V65" s="172"/>
      <c r="W65" s="172"/>
      <c r="X65" s="172"/>
      <c r="Y65" s="172"/>
      <c r="Z65" s="172"/>
      <c r="AA65" s="172"/>
      <c r="AB65" s="206" t="str">
        <f>'２節'!AJ9</f>
        <v>八百津</v>
      </c>
      <c r="AC65" s="207"/>
      <c r="AD65" s="207"/>
      <c r="AE65" s="207"/>
      <c r="AF65" s="207"/>
      <c r="AG65" s="235"/>
      <c r="AI65" s="118" t="str">
        <f>I65</f>
        <v>金竜</v>
      </c>
      <c r="AJ65" s="234">
        <v>0</v>
      </c>
      <c r="AK65" s="234">
        <v>0</v>
      </c>
      <c r="AL65" s="234">
        <v>0</v>
      </c>
      <c r="AM65" s="234">
        <f>Q65+Q67</f>
        <v>2</v>
      </c>
      <c r="AN65" s="234">
        <f>S65+S67</f>
        <v>0</v>
      </c>
      <c r="AO65" s="234">
        <f>AM65-AN65</f>
        <v>2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八百津</v>
      </c>
      <c r="J66" s="163"/>
      <c r="K66" s="163"/>
      <c r="L66" s="163"/>
      <c r="M66" s="163"/>
      <c r="N66" s="163"/>
      <c r="O66" s="164"/>
      <c r="P66" s="165"/>
      <c r="Q66" s="189">
        <v>2</v>
      </c>
      <c r="R66" s="514" t="s">
        <v>138</v>
      </c>
      <c r="S66" s="189">
        <v>1</v>
      </c>
      <c r="T66" s="165"/>
      <c r="U66" s="172" t="str">
        <f>U65</f>
        <v>加茂野</v>
      </c>
      <c r="V66" s="172"/>
      <c r="W66" s="172"/>
      <c r="X66" s="172"/>
      <c r="Y66" s="172"/>
      <c r="Z66" s="172"/>
      <c r="AA66" s="172"/>
      <c r="AB66" s="208" t="str">
        <f>I65</f>
        <v>金竜</v>
      </c>
      <c r="AC66" s="209"/>
      <c r="AD66" s="209"/>
      <c r="AE66" s="209"/>
      <c r="AF66" s="209"/>
      <c r="AG66" s="236"/>
      <c r="AI66" s="118" t="str">
        <f>I66</f>
        <v>八百津</v>
      </c>
      <c r="AJ66" s="234">
        <v>0</v>
      </c>
      <c r="AK66" s="234">
        <v>0</v>
      </c>
      <c r="AL66" s="234">
        <v>0</v>
      </c>
      <c r="AM66" s="234">
        <f>Q66+S67</f>
        <v>2</v>
      </c>
      <c r="AN66" s="234">
        <f>S66+Q67</f>
        <v>3</v>
      </c>
      <c r="AO66" s="234">
        <f>AM66-AN66</f>
        <v>-1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金竜</v>
      </c>
      <c r="J67" s="166"/>
      <c r="K67" s="166"/>
      <c r="L67" s="166"/>
      <c r="M67" s="166"/>
      <c r="N67" s="166"/>
      <c r="O67" s="167"/>
      <c r="P67" s="168"/>
      <c r="Q67" s="190">
        <v>2</v>
      </c>
      <c r="R67" s="515" t="s">
        <v>138</v>
      </c>
      <c r="S67" s="190">
        <v>0</v>
      </c>
      <c r="T67" s="168"/>
      <c r="U67" s="191" t="str">
        <f>AB65</f>
        <v>八百津</v>
      </c>
      <c r="V67" s="191"/>
      <c r="W67" s="191"/>
      <c r="X67" s="191"/>
      <c r="Y67" s="191"/>
      <c r="Z67" s="191"/>
      <c r="AA67" s="191"/>
      <c r="AB67" s="210" t="str">
        <f>U65</f>
        <v>加茂野</v>
      </c>
      <c r="AC67" s="211"/>
      <c r="AD67" s="211"/>
      <c r="AE67" s="211"/>
      <c r="AF67" s="211"/>
      <c r="AG67" s="237"/>
      <c r="AI67" s="118" t="str">
        <f>U65</f>
        <v>加茂野</v>
      </c>
      <c r="AJ67" s="234">
        <v>0</v>
      </c>
      <c r="AK67" s="234">
        <v>0</v>
      </c>
      <c r="AL67" s="234">
        <v>0</v>
      </c>
      <c r="AM67" s="234">
        <f>S65+S66</f>
        <v>1</v>
      </c>
      <c r="AN67" s="234">
        <f>Q65+Q66</f>
        <v>2</v>
      </c>
      <c r="AO67" s="234">
        <f>AM67-AN67</f>
        <v>-1</v>
      </c>
      <c r="AP67" s="234">
        <f>AJ67*3+AL67*1</f>
        <v>0</v>
      </c>
      <c r="AQ67" s="248">
        <v>3</v>
      </c>
    </row>
    <row r="69" spans="2:16" ht="12.75" customHeight="1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20">
        <f>'２節'!AL6</f>
        <v>44325</v>
      </c>
      <c r="G70" s="120"/>
      <c r="H70" s="120"/>
      <c r="I70" s="120"/>
      <c r="J70" s="120"/>
      <c r="K70" s="120"/>
      <c r="L70" s="132"/>
      <c r="M70" s="132"/>
      <c r="N70" s="132"/>
      <c r="O70" s="132"/>
      <c r="P70" s="132"/>
      <c r="Q70" s="132"/>
      <c r="R70" s="185" t="str">
        <f>'２節'!AL5</f>
        <v>古今伝授</v>
      </c>
      <c r="S70" s="186"/>
      <c r="T70" s="186"/>
      <c r="U70" s="186"/>
      <c r="V70" s="186"/>
      <c r="W70" s="186"/>
      <c r="X70" s="144" t="s">
        <v>57</v>
      </c>
      <c r="Y70" s="132"/>
      <c r="Z70" s="132"/>
      <c r="AA70" s="132"/>
      <c r="AB70" s="204">
        <f>'２節'!AL7</f>
        <v>0.3958333333333333</v>
      </c>
      <c r="AC70" s="205"/>
      <c r="AD70" s="205"/>
      <c r="AE70" s="205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60" t="str">
        <f>'２節'!AL9</f>
        <v>ティグレイ</v>
      </c>
      <c r="J72" s="160"/>
      <c r="K72" s="160"/>
      <c r="L72" s="160"/>
      <c r="M72" s="160"/>
      <c r="N72" s="160"/>
      <c r="O72" s="161"/>
      <c r="P72" s="249"/>
      <c r="Q72" s="250">
        <v>5</v>
      </c>
      <c r="R72" s="518" t="s">
        <v>138</v>
      </c>
      <c r="S72" s="250">
        <v>0</v>
      </c>
      <c r="T72" s="249"/>
      <c r="U72" s="436" t="str">
        <f>'２節'!AN9</f>
        <v>太田</v>
      </c>
      <c r="V72" s="436"/>
      <c r="W72" s="436"/>
      <c r="X72" s="436"/>
      <c r="Y72" s="436"/>
      <c r="Z72" s="436"/>
      <c r="AA72" s="436"/>
      <c r="AB72" s="206" t="str">
        <f>'２節'!AM9</f>
        <v>白鳥</v>
      </c>
      <c r="AC72" s="207"/>
      <c r="AD72" s="207"/>
      <c r="AE72" s="207"/>
      <c r="AF72" s="207"/>
      <c r="AG72" s="235"/>
      <c r="AI72" s="118" t="str">
        <f>I72</f>
        <v>ティグレイ</v>
      </c>
      <c r="AJ72" s="234">
        <v>0</v>
      </c>
      <c r="AK72" s="234">
        <v>0</v>
      </c>
      <c r="AL72" s="234">
        <v>0</v>
      </c>
      <c r="AM72" s="234">
        <f>Q72+Q74</f>
        <v>8</v>
      </c>
      <c r="AN72" s="234">
        <f>S72+S74</f>
        <v>1</v>
      </c>
      <c r="AO72" s="234">
        <f>AM72-AN72</f>
        <v>7</v>
      </c>
      <c r="AP72" s="234">
        <f>AJ72*3+AL72*1</f>
        <v>0</v>
      </c>
      <c r="AQ72" s="248">
        <v>2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白鳥</v>
      </c>
      <c r="J73" s="163"/>
      <c r="K73" s="163"/>
      <c r="L73" s="163"/>
      <c r="M73" s="163"/>
      <c r="N73" s="163"/>
      <c r="O73" s="164"/>
      <c r="P73" s="165"/>
      <c r="Q73" s="189">
        <v>5</v>
      </c>
      <c r="R73" s="514" t="s">
        <v>138</v>
      </c>
      <c r="S73" s="189">
        <v>0</v>
      </c>
      <c r="T73" s="165"/>
      <c r="U73" s="172" t="str">
        <f>U72</f>
        <v>太田</v>
      </c>
      <c r="V73" s="172"/>
      <c r="W73" s="172"/>
      <c r="X73" s="172"/>
      <c r="Y73" s="172"/>
      <c r="Z73" s="172"/>
      <c r="AA73" s="172"/>
      <c r="AB73" s="208" t="str">
        <f>I72</f>
        <v>ティグレイ</v>
      </c>
      <c r="AC73" s="209"/>
      <c r="AD73" s="209"/>
      <c r="AE73" s="209"/>
      <c r="AF73" s="209"/>
      <c r="AG73" s="236"/>
      <c r="AI73" s="118" t="str">
        <f>I73</f>
        <v>白鳥</v>
      </c>
      <c r="AJ73" s="234">
        <v>0</v>
      </c>
      <c r="AK73" s="234">
        <v>0</v>
      </c>
      <c r="AL73" s="234">
        <v>0</v>
      </c>
      <c r="AM73" s="234">
        <f>Q73+S74</f>
        <v>6</v>
      </c>
      <c r="AN73" s="234">
        <f>S73+Q74</f>
        <v>3</v>
      </c>
      <c r="AO73" s="234">
        <f>AM73-AN73</f>
        <v>3</v>
      </c>
      <c r="AP73" s="234">
        <f>AJ73*3+AL73*1</f>
        <v>0</v>
      </c>
      <c r="AQ73" s="248">
        <v>3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ティグレイ</v>
      </c>
      <c r="J74" s="166"/>
      <c r="K74" s="166"/>
      <c r="L74" s="166"/>
      <c r="M74" s="166"/>
      <c r="N74" s="166"/>
      <c r="O74" s="167"/>
      <c r="P74" s="168"/>
      <c r="Q74" s="190">
        <v>3</v>
      </c>
      <c r="R74" s="515" t="s">
        <v>138</v>
      </c>
      <c r="S74" s="190">
        <v>1</v>
      </c>
      <c r="T74" s="168"/>
      <c r="U74" s="191" t="str">
        <f>AB72</f>
        <v>白鳥</v>
      </c>
      <c r="V74" s="191"/>
      <c r="W74" s="191"/>
      <c r="X74" s="191"/>
      <c r="Y74" s="191"/>
      <c r="Z74" s="191"/>
      <c r="AA74" s="191"/>
      <c r="AB74" s="210" t="str">
        <f>U72</f>
        <v>太田</v>
      </c>
      <c r="AC74" s="211"/>
      <c r="AD74" s="211"/>
      <c r="AE74" s="211"/>
      <c r="AF74" s="211"/>
      <c r="AG74" s="237"/>
      <c r="AI74" s="118" t="str">
        <f>U72</f>
        <v>太田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10</v>
      </c>
      <c r="AO74" s="234">
        <f>AM74-AN74</f>
        <v>-10</v>
      </c>
      <c r="AP74" s="234">
        <f>AJ74*3+AL74*1</f>
        <v>0</v>
      </c>
      <c r="AQ74" s="248">
        <v>1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20">
        <f>'２節'!AO6</f>
        <v>44311</v>
      </c>
      <c r="G77" s="120"/>
      <c r="H77" s="120"/>
      <c r="I77" s="120"/>
      <c r="J77" s="120"/>
      <c r="K77" s="120"/>
      <c r="L77" s="132"/>
      <c r="M77" s="132"/>
      <c r="N77" s="132"/>
      <c r="O77" s="132"/>
      <c r="P77" s="132"/>
      <c r="Q77" s="132"/>
      <c r="R77" s="185" t="str">
        <f>'２節'!AO5</f>
        <v>中池かわせみ</v>
      </c>
      <c r="S77" s="185"/>
      <c r="T77" s="185"/>
      <c r="U77" s="185"/>
      <c r="V77" s="185"/>
      <c r="W77" s="185"/>
      <c r="X77" s="144" t="s">
        <v>57</v>
      </c>
      <c r="Y77" s="132"/>
      <c r="Z77" s="132"/>
      <c r="AA77" s="132"/>
      <c r="AB77" s="204">
        <f>'２節'!AO7</f>
        <v>0.5208333333333334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2" ht="13.5">
      <c r="B78" s="133" t="s">
        <v>134</v>
      </c>
      <c r="C78" s="134"/>
      <c r="D78" s="135" t="s">
        <v>135</v>
      </c>
      <c r="E78" s="136"/>
      <c r="F78" s="136"/>
      <c r="G78" s="136"/>
      <c r="H78" s="134"/>
      <c r="I78" s="135" t="s">
        <v>136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4"/>
      <c r="AB78" s="135" t="s">
        <v>137</v>
      </c>
      <c r="AC78" s="136"/>
      <c r="AD78" s="136"/>
      <c r="AE78" s="136"/>
      <c r="AF78" s="136"/>
      <c r="AG78" s="239"/>
      <c r="AM78" s="234"/>
      <c r="AN78" s="234"/>
      <c r="AO78" s="234"/>
      <c r="AP78" s="234"/>
    </row>
    <row r="79" spans="2:43" ht="13.5">
      <c r="B79" s="123">
        <v>1</v>
      </c>
      <c r="C79" s="124"/>
      <c r="D79" s="125">
        <f>AB77</f>
        <v>0.5208333333333334</v>
      </c>
      <c r="E79" s="126"/>
      <c r="F79" s="126"/>
      <c r="G79" s="126"/>
      <c r="H79" s="126"/>
      <c r="I79" s="436" t="str">
        <f>'２節'!AO9</f>
        <v>関さくら</v>
      </c>
      <c r="J79" s="436"/>
      <c r="K79" s="436"/>
      <c r="L79" s="436"/>
      <c r="M79" s="436"/>
      <c r="N79" s="436"/>
      <c r="O79" s="436"/>
      <c r="P79" s="249"/>
      <c r="Q79" s="250">
        <v>0</v>
      </c>
      <c r="R79" s="518" t="s">
        <v>138</v>
      </c>
      <c r="S79" s="250">
        <v>8</v>
      </c>
      <c r="T79" s="249"/>
      <c r="U79" s="172" t="str">
        <f>'２節'!AQ9</f>
        <v>山手</v>
      </c>
      <c r="V79" s="172"/>
      <c r="W79" s="172"/>
      <c r="X79" s="172"/>
      <c r="Y79" s="172"/>
      <c r="Z79" s="172"/>
      <c r="AA79" s="214"/>
      <c r="AB79" s="215" t="str">
        <f>'２節'!AP9</f>
        <v>西可児</v>
      </c>
      <c r="AC79" s="216"/>
      <c r="AD79" s="216"/>
      <c r="AE79" s="216"/>
      <c r="AF79" s="216"/>
      <c r="AG79" s="240"/>
      <c r="AH79" s="407"/>
      <c r="AI79" s="118" t="str">
        <f>I79</f>
        <v>関さくら</v>
      </c>
      <c r="AJ79" s="234">
        <v>0</v>
      </c>
      <c r="AK79" s="234">
        <v>2</v>
      </c>
      <c r="AL79" s="234">
        <v>0</v>
      </c>
      <c r="AM79" s="234">
        <f>Q79+Q81</f>
        <v>0</v>
      </c>
      <c r="AN79" s="234">
        <f>S79+S81</f>
        <v>17</v>
      </c>
      <c r="AO79" s="234">
        <f>AM79-AN79</f>
        <v>-17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0.576388888888889</v>
      </c>
      <c r="E80" s="124"/>
      <c r="F80" s="124"/>
      <c r="G80" s="124"/>
      <c r="H80" s="124"/>
      <c r="I80" s="160" t="str">
        <f>AB79</f>
        <v>西可児</v>
      </c>
      <c r="J80" s="160"/>
      <c r="K80" s="160"/>
      <c r="L80" s="160"/>
      <c r="M80" s="160"/>
      <c r="N80" s="160"/>
      <c r="O80" s="161"/>
      <c r="P80" s="165"/>
      <c r="Q80" s="189">
        <v>6</v>
      </c>
      <c r="R80" s="514" t="s">
        <v>138</v>
      </c>
      <c r="S80" s="189">
        <v>1</v>
      </c>
      <c r="T80" s="165"/>
      <c r="U80" s="214" t="str">
        <f>U79</f>
        <v>山手</v>
      </c>
      <c r="V80" s="163"/>
      <c r="W80" s="163"/>
      <c r="X80" s="163"/>
      <c r="Y80" s="163"/>
      <c r="Z80" s="163"/>
      <c r="AA80" s="163"/>
      <c r="AB80" s="215" t="str">
        <f>I79</f>
        <v>関さくら</v>
      </c>
      <c r="AC80" s="216"/>
      <c r="AD80" s="216"/>
      <c r="AE80" s="216"/>
      <c r="AF80" s="216"/>
      <c r="AG80" s="240"/>
      <c r="AH80" s="407"/>
      <c r="AI80" s="118" t="str">
        <f>AB79</f>
        <v>西可児</v>
      </c>
      <c r="AJ80" s="234">
        <v>2</v>
      </c>
      <c r="AK80" s="234">
        <v>0</v>
      </c>
      <c r="AL80" s="234">
        <v>0</v>
      </c>
      <c r="AM80" s="234">
        <f>Q80+S81</f>
        <v>15</v>
      </c>
      <c r="AN80" s="234">
        <f>S80+Q81</f>
        <v>1</v>
      </c>
      <c r="AO80" s="234">
        <f>AM80-AN80</f>
        <v>14</v>
      </c>
      <c r="AP80" s="234">
        <f>AJ80*3+AL80*1</f>
        <v>6</v>
      </c>
      <c r="AQ80" s="248">
        <v>2</v>
      </c>
    </row>
    <row r="81" spans="2:43" ht="13.5">
      <c r="B81" s="128">
        <v>3</v>
      </c>
      <c r="C81" s="129"/>
      <c r="D81" s="130">
        <f>D80+"1：2０"</f>
        <v>0.6319444444444445</v>
      </c>
      <c r="E81" s="131"/>
      <c r="F81" s="131"/>
      <c r="G81" s="131"/>
      <c r="H81" s="131"/>
      <c r="I81" s="169" t="str">
        <f>I79</f>
        <v>関さくら</v>
      </c>
      <c r="J81" s="169"/>
      <c r="K81" s="169"/>
      <c r="L81" s="169"/>
      <c r="M81" s="169"/>
      <c r="N81" s="169"/>
      <c r="O81" s="170"/>
      <c r="P81" s="171"/>
      <c r="Q81" s="193">
        <v>0</v>
      </c>
      <c r="R81" s="516" t="s">
        <v>138</v>
      </c>
      <c r="S81" s="193">
        <v>9</v>
      </c>
      <c r="T81" s="171"/>
      <c r="U81" s="194" t="str">
        <f>AB79</f>
        <v>西可児</v>
      </c>
      <c r="V81" s="194"/>
      <c r="W81" s="194"/>
      <c r="X81" s="194"/>
      <c r="Y81" s="194"/>
      <c r="Z81" s="194"/>
      <c r="AA81" s="194"/>
      <c r="AB81" s="372" t="str">
        <f>U79</f>
        <v>山手</v>
      </c>
      <c r="AC81" s="373"/>
      <c r="AD81" s="373"/>
      <c r="AE81" s="373"/>
      <c r="AF81" s="373"/>
      <c r="AG81" s="375"/>
      <c r="AH81" s="407"/>
      <c r="AI81" s="118" t="str">
        <f>U79</f>
        <v>山手</v>
      </c>
      <c r="AJ81" s="234">
        <v>1</v>
      </c>
      <c r="AK81" s="234">
        <v>1</v>
      </c>
      <c r="AL81" s="234">
        <v>0</v>
      </c>
      <c r="AM81" s="234">
        <f>S79+S80</f>
        <v>9</v>
      </c>
      <c r="AN81" s="234">
        <f>Q79+Q80</f>
        <v>6</v>
      </c>
      <c r="AO81" s="234">
        <f>AM81-AN81</f>
        <v>3</v>
      </c>
      <c r="AP81" s="234">
        <f>AJ81*3+AL81*1</f>
        <v>3</v>
      </c>
      <c r="AQ81" s="248">
        <v>3</v>
      </c>
    </row>
    <row r="83" spans="2:43" ht="13.5">
      <c r="B83" s="118" t="s">
        <v>151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20"/>
      <c r="AC83" s="220"/>
      <c r="AD83" s="220"/>
      <c r="AE83" s="220"/>
      <c r="AF83" s="220"/>
      <c r="AG83" s="220"/>
      <c r="AH83" s="220"/>
      <c r="AI83"/>
      <c r="AJ83"/>
      <c r="AK83"/>
      <c r="AL83"/>
      <c r="AM83"/>
      <c r="AN83"/>
      <c r="AO83"/>
      <c r="AP83"/>
      <c r="AQ83"/>
    </row>
    <row r="84" spans="2:43" ht="13.5">
      <c r="B84"/>
      <c r="C84"/>
      <c r="D84"/>
      <c r="F84" s="144">
        <f>'２節'!AR6</f>
        <v>44317</v>
      </c>
      <c r="G84" s="198"/>
      <c r="H84" s="198"/>
      <c r="I84" s="198"/>
      <c r="J84" s="198"/>
      <c r="K84" s="198"/>
      <c r="L84" s="198"/>
      <c r="M84"/>
      <c r="N84"/>
      <c r="O84"/>
      <c r="R84" s="177" t="str">
        <f>'２節'!AR5</f>
        <v>中池多目的</v>
      </c>
      <c r="S84" s="177"/>
      <c r="T84" s="177"/>
      <c r="U84" s="177"/>
      <c r="V84" s="177"/>
      <c r="W84" s="177"/>
      <c r="X84" s="199" t="s">
        <v>147</v>
      </c>
      <c r="Y84"/>
      <c r="Z84"/>
      <c r="AA84"/>
      <c r="AB84" s="204">
        <f>'２節'!AR7</f>
        <v>0.3958333333333333</v>
      </c>
      <c r="AC84" s="205"/>
      <c r="AD84" s="205"/>
      <c r="AE84" s="205"/>
      <c r="AG84" s="220"/>
      <c r="AH84" s="220"/>
      <c r="AI84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34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221" t="s">
        <v>137</v>
      </c>
      <c r="AC85" s="222"/>
      <c r="AD85" s="222"/>
      <c r="AE85" s="222"/>
      <c r="AF85" s="222"/>
      <c r="AG85" s="244"/>
      <c r="AH85" s="408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436" t="str">
        <f>'２節'!AR9</f>
        <v>武芸川</v>
      </c>
      <c r="J86" s="436"/>
      <c r="K86" s="436"/>
      <c r="L86" s="436"/>
      <c r="M86" s="436"/>
      <c r="N86" s="436"/>
      <c r="O86" s="436"/>
      <c r="P86" s="249"/>
      <c r="Q86" s="250">
        <v>4</v>
      </c>
      <c r="R86" s="518" t="s">
        <v>138</v>
      </c>
      <c r="S86" s="250">
        <v>0</v>
      </c>
      <c r="T86" s="249"/>
      <c r="U86" s="172" t="str">
        <f>'２節'!AT9</f>
        <v>下有知</v>
      </c>
      <c r="V86" s="172"/>
      <c r="W86" s="172"/>
      <c r="X86" s="172"/>
      <c r="Y86" s="172"/>
      <c r="Z86" s="172"/>
      <c r="AA86" s="214"/>
      <c r="AB86" s="215" t="str">
        <f>'２節'!AS9</f>
        <v>ボンボネーラ</v>
      </c>
      <c r="AC86" s="216"/>
      <c r="AD86" s="216"/>
      <c r="AE86" s="216"/>
      <c r="AF86" s="216"/>
      <c r="AG86" s="240"/>
      <c r="AH86" s="407"/>
      <c r="AI86" s="118" t="str">
        <f>I86</f>
        <v>武芸川</v>
      </c>
      <c r="AJ86" s="234">
        <v>1</v>
      </c>
      <c r="AK86" s="234">
        <v>1</v>
      </c>
      <c r="AL86" s="234">
        <v>0</v>
      </c>
      <c r="AM86" s="234">
        <f>Q86+Q88</f>
        <v>5</v>
      </c>
      <c r="AN86" s="234">
        <f>S86+S88</f>
        <v>8</v>
      </c>
      <c r="AO86" s="234">
        <f>AM86-AN86</f>
        <v>-3</v>
      </c>
      <c r="AP86" s="234">
        <f>AJ86*3+AL86*1</f>
        <v>3</v>
      </c>
      <c r="AQ86" s="248">
        <v>1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0" t="str">
        <f>AB86</f>
        <v>ボンボネーラ</v>
      </c>
      <c r="J87" s="160"/>
      <c r="K87" s="160"/>
      <c r="L87" s="160"/>
      <c r="M87" s="160"/>
      <c r="N87" s="160"/>
      <c r="O87" s="161"/>
      <c r="P87" s="165"/>
      <c r="Q87" s="189">
        <v>13</v>
      </c>
      <c r="R87" s="514" t="s">
        <v>138</v>
      </c>
      <c r="S87" s="189">
        <v>0</v>
      </c>
      <c r="T87" s="165"/>
      <c r="U87" s="214" t="str">
        <f>U86</f>
        <v>下有知</v>
      </c>
      <c r="V87" s="163"/>
      <c r="W87" s="163"/>
      <c r="X87" s="163"/>
      <c r="Y87" s="163"/>
      <c r="Z87" s="163"/>
      <c r="AA87" s="163"/>
      <c r="AB87" s="215" t="str">
        <f>I86</f>
        <v>武芸川</v>
      </c>
      <c r="AC87" s="216"/>
      <c r="AD87" s="216"/>
      <c r="AE87" s="216"/>
      <c r="AF87" s="216"/>
      <c r="AG87" s="240"/>
      <c r="AH87" s="407"/>
      <c r="AI87" s="118" t="str">
        <f>AB86</f>
        <v>ボンボネーラ</v>
      </c>
      <c r="AJ87" s="234">
        <v>2</v>
      </c>
      <c r="AK87" s="234">
        <v>0</v>
      </c>
      <c r="AL87" s="234">
        <v>0</v>
      </c>
      <c r="AM87" s="234">
        <f>Q87+S88</f>
        <v>21</v>
      </c>
      <c r="AN87" s="234">
        <f>S87+Q88</f>
        <v>1</v>
      </c>
      <c r="AO87" s="234">
        <f>AM87-AN87</f>
        <v>20</v>
      </c>
      <c r="AP87" s="234">
        <f>AJ87*3+AL87*1</f>
        <v>6</v>
      </c>
      <c r="AQ87" s="248">
        <v>2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9" t="str">
        <f>I86</f>
        <v>武芸川</v>
      </c>
      <c r="J88" s="169"/>
      <c r="K88" s="169"/>
      <c r="L88" s="169"/>
      <c r="M88" s="169"/>
      <c r="N88" s="169"/>
      <c r="O88" s="170"/>
      <c r="P88" s="171"/>
      <c r="Q88" s="193">
        <v>1</v>
      </c>
      <c r="R88" s="516" t="s">
        <v>138</v>
      </c>
      <c r="S88" s="193">
        <v>8</v>
      </c>
      <c r="T88" s="171"/>
      <c r="U88" s="194" t="str">
        <f>AB86</f>
        <v>ボンボネーラ</v>
      </c>
      <c r="V88" s="194"/>
      <c r="W88" s="194"/>
      <c r="X88" s="194"/>
      <c r="Y88" s="194"/>
      <c r="Z88" s="194"/>
      <c r="AA88" s="194"/>
      <c r="AB88" s="372" t="str">
        <f>U86</f>
        <v>下有知</v>
      </c>
      <c r="AC88" s="373"/>
      <c r="AD88" s="373"/>
      <c r="AE88" s="373"/>
      <c r="AF88" s="373"/>
      <c r="AG88" s="375"/>
      <c r="AH88" s="407"/>
      <c r="AI88" s="118" t="str">
        <f>U86</f>
        <v>下有知</v>
      </c>
      <c r="AJ88" s="234">
        <v>0</v>
      </c>
      <c r="AK88" s="234">
        <v>2</v>
      </c>
      <c r="AL88" s="234">
        <v>0</v>
      </c>
      <c r="AM88" s="234">
        <f>S86+S87</f>
        <v>0</v>
      </c>
      <c r="AN88" s="234">
        <f>Q86+Q87</f>
        <v>17</v>
      </c>
      <c r="AO88" s="234">
        <f>AM88-AN88</f>
        <v>-17</v>
      </c>
      <c r="AP88" s="234">
        <f>AJ88*3+AL88*1</f>
        <v>0</v>
      </c>
      <c r="AQ88" s="248">
        <v>3</v>
      </c>
    </row>
  </sheetData>
  <sheetProtection/>
  <mergeCells count="279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1:L61"/>
    <mergeCell ref="R61:W61"/>
    <mergeCell ref="AB61:AE61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L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50"/>
  <sheetViews>
    <sheetView workbookViewId="0" topLeftCell="A1">
      <selection activeCell="AT19" sqref="AT19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L2" s="251" t="s">
        <v>73</v>
      </c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0"/>
      <c r="AE4" s="259" t="s">
        <v>39</v>
      </c>
      <c r="AF4" s="260"/>
      <c r="AG4" s="260"/>
      <c r="AH4" s="261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1"/>
      <c r="AR4" s="260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437" t="s">
        <v>85</v>
      </c>
      <c r="M5" s="438"/>
      <c r="N5" s="439"/>
      <c r="O5" s="437" t="s">
        <v>159</v>
      </c>
      <c r="P5" s="440"/>
      <c r="Q5" s="438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442" t="s">
        <v>160</v>
      </c>
      <c r="AB5" s="423"/>
      <c r="AC5" s="423"/>
      <c r="AD5" s="423"/>
      <c r="AE5" s="442" t="s">
        <v>160</v>
      </c>
      <c r="AF5" s="423"/>
      <c r="AG5" s="423"/>
      <c r="AH5" s="423"/>
      <c r="AI5" s="262">
        <v>6</v>
      </c>
      <c r="AJ5" s="265"/>
      <c r="AK5" s="263"/>
      <c r="AL5" s="262">
        <v>7</v>
      </c>
      <c r="AM5" s="265"/>
      <c r="AN5" s="263"/>
      <c r="AO5" s="305">
        <v>8</v>
      </c>
      <c r="AP5" s="318"/>
      <c r="AQ5" s="399"/>
      <c r="AR5" s="423" t="s">
        <v>161</v>
      </c>
      <c r="AS5" s="423"/>
      <c r="AT5" s="423"/>
      <c r="AU5" s="35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398">
        <v>44345</v>
      </c>
      <c r="J6" s="270"/>
      <c r="K6" s="271"/>
      <c r="L6" s="441">
        <v>44345</v>
      </c>
      <c r="M6" s="428"/>
      <c r="N6" s="429"/>
      <c r="O6" s="441">
        <v>44345</v>
      </c>
      <c r="P6" s="428"/>
      <c r="Q6" s="429"/>
      <c r="R6" s="398">
        <v>43981</v>
      </c>
      <c r="S6" s="270"/>
      <c r="T6" s="271"/>
      <c r="U6" s="398">
        <v>43981</v>
      </c>
      <c r="V6" s="270"/>
      <c r="W6" s="271"/>
      <c r="X6" s="398">
        <v>43981</v>
      </c>
      <c r="Y6" s="270"/>
      <c r="Z6" s="271"/>
      <c r="AA6" s="443">
        <v>44345</v>
      </c>
      <c r="AB6" s="444"/>
      <c r="AC6" s="444"/>
      <c r="AD6" s="444"/>
      <c r="AE6" s="443">
        <v>44345</v>
      </c>
      <c r="AF6" s="444"/>
      <c r="AG6" s="444"/>
      <c r="AH6" s="444"/>
      <c r="AI6" s="398">
        <v>44345</v>
      </c>
      <c r="AJ6" s="270"/>
      <c r="AK6" s="271"/>
      <c r="AL6" s="398">
        <v>44345</v>
      </c>
      <c r="AM6" s="270"/>
      <c r="AN6" s="271"/>
      <c r="AO6" s="398">
        <v>44345</v>
      </c>
      <c r="AP6" s="270"/>
      <c r="AQ6" s="271"/>
      <c r="AR6" s="441">
        <v>44345</v>
      </c>
      <c r="AS6" s="428"/>
      <c r="AT6" s="429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427">
        <v>0.3958333333333333</v>
      </c>
      <c r="M7" s="428"/>
      <c r="N7" s="429"/>
      <c r="O7" s="427">
        <v>0.5416666666666666</v>
      </c>
      <c r="P7" s="428"/>
      <c r="Q7" s="429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445">
        <v>0.3958333333333333</v>
      </c>
      <c r="AB7" s="446"/>
      <c r="AC7" s="446"/>
      <c r="AD7" s="447"/>
      <c r="AE7" s="445">
        <v>0.3958333333333333</v>
      </c>
      <c r="AF7" s="446"/>
      <c r="AG7" s="446"/>
      <c r="AH7" s="447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427">
        <v>0.3958333333333333</v>
      </c>
      <c r="AS7" s="428"/>
      <c r="AT7" s="429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340">
        <v>13</v>
      </c>
      <c r="AE8" s="272">
        <v>14</v>
      </c>
      <c r="AF8" s="275">
        <v>15</v>
      </c>
      <c r="AG8" s="448">
        <v>16</v>
      </c>
      <c r="AH8" s="274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411">
        <v>24</v>
      </c>
      <c r="AP8" s="270">
        <v>25</v>
      </c>
      <c r="AQ8" s="271">
        <v>26</v>
      </c>
      <c r="AR8" s="412">
        <v>27</v>
      </c>
      <c r="AS8" s="342">
        <v>28</v>
      </c>
      <c r="AT8" s="271">
        <v>29</v>
      </c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162</v>
      </c>
      <c r="I9" s="276" t="str">
        <f>'リーグ組合せ'!D9</f>
        <v>美濃</v>
      </c>
      <c r="J9" s="277" t="str">
        <f>'リーグ組合せ'!D7</f>
        <v>武儀</v>
      </c>
      <c r="K9" s="278" t="str">
        <f>'リーグ組合せ'!D2</f>
        <v>中部</v>
      </c>
      <c r="L9" s="279" t="str">
        <f>'リーグ組合せ'!D10</f>
        <v>アンフィニ青</v>
      </c>
      <c r="M9" s="280" t="str">
        <f>'リーグ組合せ'!D3</f>
        <v>大和</v>
      </c>
      <c r="N9" s="281" t="str">
        <f>'リーグ組合せ'!D5</f>
        <v>郡上八幡</v>
      </c>
      <c r="O9" s="282" t="str">
        <f>'リーグ組合せ'!D4</f>
        <v>御嵩</v>
      </c>
      <c r="P9" s="283" t="str">
        <f>'リーグ組合せ'!D8</f>
        <v>土田</v>
      </c>
      <c r="Q9" s="306" t="str">
        <f>'リーグ組合せ'!D6</f>
        <v>旭ヶ丘</v>
      </c>
      <c r="R9" s="276">
        <f>'リーグ組合せ'!D18</f>
        <v>0</v>
      </c>
      <c r="S9" s="277">
        <f>'リーグ組合せ'!D16</f>
        <v>0</v>
      </c>
      <c r="T9" s="307">
        <f>'リーグ組合せ'!D11</f>
        <v>0</v>
      </c>
      <c r="U9" s="276">
        <f>'リーグ組合せ'!D19</f>
        <v>0</v>
      </c>
      <c r="V9" s="308">
        <f>'リーグ組合せ'!D12</f>
        <v>0</v>
      </c>
      <c r="W9" s="308">
        <f>'リーグ組合せ'!D14</f>
        <v>0</v>
      </c>
      <c r="X9" s="276">
        <f>'リーグ組合せ'!D13</f>
        <v>0</v>
      </c>
      <c r="Y9" s="322">
        <f>'リーグ組合せ'!D17</f>
        <v>0</v>
      </c>
      <c r="Z9" s="323">
        <f>'リーグ組合せ'!D15</f>
        <v>0</v>
      </c>
      <c r="AA9" s="276" t="str">
        <f>'リーグ組合せ'!D21</f>
        <v>今渡</v>
      </c>
      <c r="AB9" s="377" t="str">
        <f>'リーグ組合せ'!D20</f>
        <v>コヴィーダ</v>
      </c>
      <c r="AC9" s="378" t="str">
        <f>'リーグ組合せ'!D24</f>
        <v>桜ヶ丘ＦＣ</v>
      </c>
      <c r="AD9" s="325" t="str">
        <f>'リーグ組合せ'!D25</f>
        <v>瀬尻</v>
      </c>
      <c r="AE9" s="324" t="str">
        <f>'リーグ組合せ'!D26</f>
        <v>安桜</v>
      </c>
      <c r="AF9" s="378" t="str">
        <f>'リーグ組合せ'!D27</f>
        <v>アンフィニ白</v>
      </c>
      <c r="AG9" s="378" t="str">
        <f>'リーグ組合せ'!D23</f>
        <v>坂祝</v>
      </c>
      <c r="AH9" s="325" t="str">
        <f>'リーグ組合せ'!D22</f>
        <v>川辺</v>
      </c>
      <c r="AI9" s="276" t="str">
        <f>'リーグ組合せ'!D32</f>
        <v>太田</v>
      </c>
      <c r="AJ9" s="377" t="str">
        <f>'リーグ組合せ'!D33</f>
        <v>白鳥</v>
      </c>
      <c r="AK9" s="325" t="str">
        <f>'リーグ組合せ'!D28</f>
        <v>金竜</v>
      </c>
      <c r="AL9" s="276" t="str">
        <f>'リーグ組合せ'!D30</f>
        <v>加茂野</v>
      </c>
      <c r="AM9" s="376" t="str">
        <f>'リーグ組合せ'!D29</f>
        <v>ティグレイ</v>
      </c>
      <c r="AN9" s="377" t="str">
        <f>'リーグ組合せ'!D31</f>
        <v>八百津</v>
      </c>
      <c r="AO9" s="276" t="str">
        <f>'リーグ組合せ'!D38</f>
        <v>下有知</v>
      </c>
      <c r="AP9" s="377" t="str">
        <f>'リーグ組合せ'!D39</f>
        <v>ボンボネーラ</v>
      </c>
      <c r="AQ9" s="325" t="str">
        <f>'リーグ組合せ'!D34</f>
        <v>関さくら</v>
      </c>
      <c r="AR9" s="324" t="str">
        <f>'リーグ組合せ'!D36</f>
        <v>山手</v>
      </c>
      <c r="AS9" s="378" t="str">
        <f>'リーグ組合せ'!D35</f>
        <v>武芸川</v>
      </c>
      <c r="AT9" s="378" t="str">
        <f>'リーグ組合せ'!D37</f>
        <v>西可児</v>
      </c>
      <c r="AU9" s="350"/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44345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284"/>
      <c r="AB10" s="380"/>
      <c r="AC10" s="381"/>
      <c r="AD10" s="330"/>
      <c r="AE10" s="329"/>
      <c r="AF10" s="381"/>
      <c r="AG10" s="381"/>
      <c r="AH10" s="330"/>
      <c r="AI10" s="284"/>
      <c r="AJ10" s="380"/>
      <c r="AK10" s="330"/>
      <c r="AL10" s="284"/>
      <c r="AM10" s="379"/>
      <c r="AN10" s="380"/>
      <c r="AO10" s="284"/>
      <c r="AP10" s="380"/>
      <c r="AQ10" s="330"/>
      <c r="AR10" s="329"/>
      <c r="AS10" s="381"/>
      <c r="AT10" s="381"/>
      <c r="AU10" s="35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284"/>
      <c r="AB11" s="380"/>
      <c r="AC11" s="381"/>
      <c r="AD11" s="330"/>
      <c r="AE11" s="329"/>
      <c r="AF11" s="381"/>
      <c r="AG11" s="381"/>
      <c r="AH11" s="330"/>
      <c r="AI11" s="284"/>
      <c r="AJ11" s="380"/>
      <c r="AK11" s="330"/>
      <c r="AL11" s="284"/>
      <c r="AM11" s="379"/>
      <c r="AN11" s="380"/>
      <c r="AO11" s="284"/>
      <c r="AP11" s="380"/>
      <c r="AQ11" s="330"/>
      <c r="AR11" s="329"/>
      <c r="AS11" s="381"/>
      <c r="AT11" s="381"/>
      <c r="AU11" s="35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284"/>
      <c r="AB12" s="380"/>
      <c r="AC12" s="381"/>
      <c r="AD12" s="330"/>
      <c r="AE12" s="329"/>
      <c r="AF12" s="381"/>
      <c r="AG12" s="381"/>
      <c r="AH12" s="330"/>
      <c r="AI12" s="284"/>
      <c r="AJ12" s="380"/>
      <c r="AK12" s="330"/>
      <c r="AL12" s="284"/>
      <c r="AM12" s="379"/>
      <c r="AN12" s="380"/>
      <c r="AO12" s="284"/>
      <c r="AP12" s="380"/>
      <c r="AQ12" s="330"/>
      <c r="AR12" s="329"/>
      <c r="AS12" s="381"/>
      <c r="AT12" s="381"/>
      <c r="AU12" s="35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5.5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288"/>
      <c r="AB13" s="383"/>
      <c r="AC13" s="384"/>
      <c r="AD13" s="335"/>
      <c r="AE13" s="334"/>
      <c r="AF13" s="384"/>
      <c r="AG13" s="384"/>
      <c r="AH13" s="335"/>
      <c r="AI13" s="288"/>
      <c r="AJ13" s="383"/>
      <c r="AK13" s="335"/>
      <c r="AL13" s="288"/>
      <c r="AM13" s="382"/>
      <c r="AN13" s="383"/>
      <c r="AO13" s="288"/>
      <c r="AP13" s="383"/>
      <c r="AQ13" s="335"/>
      <c r="AR13" s="334"/>
      <c r="AS13" s="384"/>
      <c r="AT13" s="384"/>
      <c r="AU13" s="350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Q88"/>
  <sheetViews>
    <sheetView zoomScale="90" zoomScaleNormal="90" workbookViewId="0" topLeftCell="A23">
      <selection activeCell="B84" sqref="B84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163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'3節'!I6</f>
        <v>44345</v>
      </c>
      <c r="G5" s="120"/>
      <c r="H5" s="120"/>
      <c r="I5" s="120"/>
      <c r="J5" s="120"/>
      <c r="K5" s="120"/>
      <c r="R5" s="185">
        <f>'3節'!I5</f>
        <v>1</v>
      </c>
      <c r="S5" s="186"/>
      <c r="T5" s="186"/>
      <c r="U5" s="186"/>
      <c r="V5" s="186"/>
      <c r="W5" s="186"/>
      <c r="X5" s="187" t="s">
        <v>57</v>
      </c>
      <c r="AB5" s="204">
        <f>'3節'!I7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'3節'!I9</f>
        <v>美濃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'3節'!K9</f>
        <v>中部</v>
      </c>
      <c r="V7" s="173"/>
      <c r="W7" s="173"/>
      <c r="X7" s="173"/>
      <c r="Y7" s="173"/>
      <c r="Z7" s="173"/>
      <c r="AA7" s="173"/>
      <c r="AB7" s="206" t="str">
        <f>'3節'!J9</f>
        <v>武儀</v>
      </c>
      <c r="AC7" s="207"/>
      <c r="AD7" s="207"/>
      <c r="AE7" s="207"/>
      <c r="AF7" s="207"/>
      <c r="AG7" s="235"/>
      <c r="AI7" s="118" t="str">
        <f>I7</f>
        <v>美濃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D7+"０:６０"</f>
        <v>0.4375</v>
      </c>
      <c r="E8" s="124"/>
      <c r="F8" s="124"/>
      <c r="G8" s="124"/>
      <c r="H8" s="124"/>
      <c r="I8" s="163" t="str">
        <f>AB7</f>
        <v>武儀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中部</v>
      </c>
      <c r="V8" s="172"/>
      <c r="W8" s="172"/>
      <c r="X8" s="172"/>
      <c r="Y8" s="172"/>
      <c r="Z8" s="172"/>
      <c r="AA8" s="172"/>
      <c r="AB8" s="208" t="str">
        <f>I7</f>
        <v>美濃</v>
      </c>
      <c r="AC8" s="209"/>
      <c r="AD8" s="209"/>
      <c r="AE8" s="209"/>
      <c r="AF8" s="209"/>
      <c r="AG8" s="236"/>
      <c r="AI8" s="118" t="str">
        <f>I8</f>
        <v>武儀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D8+"０：６０"</f>
        <v>0.4791666666666667</v>
      </c>
      <c r="E9" s="131"/>
      <c r="F9" s="131"/>
      <c r="G9" s="131"/>
      <c r="H9" s="131"/>
      <c r="I9" s="166" t="str">
        <f>I7</f>
        <v>美濃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武儀</v>
      </c>
      <c r="V9" s="191"/>
      <c r="W9" s="191"/>
      <c r="X9" s="191"/>
      <c r="Y9" s="191"/>
      <c r="Z9" s="191"/>
      <c r="AA9" s="191"/>
      <c r="AB9" s="210" t="str">
        <f>U7</f>
        <v>中部</v>
      </c>
      <c r="AC9" s="211"/>
      <c r="AD9" s="211"/>
      <c r="AE9" s="211"/>
      <c r="AF9" s="211"/>
      <c r="AG9" s="237"/>
      <c r="AI9" s="118" t="str">
        <f>U7</f>
        <v>中部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'3節'!L6</f>
        <v>44345</v>
      </c>
      <c r="G12" s="120"/>
      <c r="H12" s="120"/>
      <c r="I12" s="120"/>
      <c r="J12" s="120"/>
      <c r="K12" s="120"/>
      <c r="R12" s="185" t="str">
        <f>'3節'!L5</f>
        <v>Lポート</v>
      </c>
      <c r="S12" s="186"/>
      <c r="T12" s="186"/>
      <c r="U12" s="186"/>
      <c r="V12" s="186"/>
      <c r="W12" s="186"/>
      <c r="X12" s="187" t="s">
        <v>57</v>
      </c>
      <c r="AB12" s="204">
        <f>'3節'!L7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'3節'!L9</f>
        <v>アンフィニ青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'3節'!N9</f>
        <v>郡上八幡</v>
      </c>
      <c r="V14" s="173"/>
      <c r="W14" s="173"/>
      <c r="X14" s="173"/>
      <c r="Y14" s="173"/>
      <c r="Z14" s="173"/>
      <c r="AA14" s="173"/>
      <c r="AB14" s="206" t="str">
        <f>'3節'!M9</f>
        <v>大和</v>
      </c>
      <c r="AC14" s="207"/>
      <c r="AD14" s="207"/>
      <c r="AE14" s="207"/>
      <c r="AF14" s="207"/>
      <c r="AG14" s="235"/>
      <c r="AI14" s="118" t="str">
        <f>I14</f>
        <v>アンフィニ青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大和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郡上八幡</v>
      </c>
      <c r="V15" s="172"/>
      <c r="W15" s="172"/>
      <c r="X15" s="172"/>
      <c r="Y15" s="172"/>
      <c r="Z15" s="172"/>
      <c r="AA15" s="172"/>
      <c r="AB15" s="208" t="str">
        <f>I14</f>
        <v>アンフィニ青</v>
      </c>
      <c r="AC15" s="209"/>
      <c r="AD15" s="209"/>
      <c r="AE15" s="209"/>
      <c r="AF15" s="209"/>
      <c r="AG15" s="236"/>
      <c r="AI15" s="118" t="str">
        <f>I15</f>
        <v>大和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アンフィニ青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大和</v>
      </c>
      <c r="V16" s="191"/>
      <c r="W16" s="191"/>
      <c r="X16" s="191"/>
      <c r="Y16" s="191"/>
      <c r="Z16" s="191"/>
      <c r="AA16" s="191"/>
      <c r="AB16" s="210" t="str">
        <f>U14</f>
        <v>郡上八幡</v>
      </c>
      <c r="AC16" s="211"/>
      <c r="AD16" s="211"/>
      <c r="AE16" s="211"/>
      <c r="AF16" s="211"/>
      <c r="AG16" s="237"/>
      <c r="AI16" s="118" t="str">
        <f>U14</f>
        <v>郡上八幡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'3節'!O6</f>
        <v>44345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 t="str">
        <f>'3節'!O5</f>
        <v>白山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'3節'!O7</f>
        <v>0.5416666666666666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0.5416666666666666</v>
      </c>
      <c r="E21" s="126"/>
      <c r="F21" s="126"/>
      <c r="G21" s="126"/>
      <c r="H21" s="126"/>
      <c r="I21" s="160" t="str">
        <f>'3節'!O9</f>
        <v>御嵩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'3節'!Q9</f>
        <v>旭ヶ丘</v>
      </c>
      <c r="V21" s="173"/>
      <c r="W21" s="173"/>
      <c r="X21" s="173"/>
      <c r="Y21" s="173"/>
      <c r="Z21" s="173"/>
      <c r="AA21" s="173"/>
      <c r="AB21" s="206" t="str">
        <f>'3節'!P9</f>
        <v>土田</v>
      </c>
      <c r="AC21" s="207"/>
      <c r="AD21" s="207"/>
      <c r="AE21" s="207"/>
      <c r="AF21" s="207"/>
      <c r="AG21" s="235"/>
      <c r="AI21" s="118" t="str">
        <f>I21</f>
        <v>御嵩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0.5972222222222222</v>
      </c>
      <c r="E22" s="124"/>
      <c r="F22" s="124"/>
      <c r="G22" s="124"/>
      <c r="H22" s="124"/>
      <c r="I22" s="163" t="str">
        <f>AB21</f>
        <v>土田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旭ヶ丘</v>
      </c>
      <c r="V22" s="172"/>
      <c r="W22" s="172"/>
      <c r="X22" s="172"/>
      <c r="Y22" s="172"/>
      <c r="Z22" s="172"/>
      <c r="AA22" s="172"/>
      <c r="AB22" s="208" t="str">
        <f>I21</f>
        <v>御嵩</v>
      </c>
      <c r="AC22" s="209"/>
      <c r="AD22" s="209"/>
      <c r="AE22" s="209"/>
      <c r="AF22" s="209"/>
      <c r="AG22" s="236"/>
      <c r="AI22" s="118" t="str">
        <f>I22</f>
        <v>土田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3.5">
      <c r="B23" s="128">
        <v>3</v>
      </c>
      <c r="C23" s="129"/>
      <c r="D23" s="130">
        <f>D22+"1：2０"</f>
        <v>0.6527777777777778</v>
      </c>
      <c r="E23" s="131"/>
      <c r="F23" s="131"/>
      <c r="G23" s="131"/>
      <c r="H23" s="131"/>
      <c r="I23" s="166" t="str">
        <f>I21</f>
        <v>御嵩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土田</v>
      </c>
      <c r="V23" s="191"/>
      <c r="W23" s="191"/>
      <c r="X23" s="191"/>
      <c r="Y23" s="191"/>
      <c r="Z23" s="191"/>
      <c r="AA23" s="191"/>
      <c r="AB23" s="210" t="str">
        <f>U21</f>
        <v>旭ヶ丘</v>
      </c>
      <c r="AC23" s="211"/>
      <c r="AD23" s="211"/>
      <c r="AE23" s="211"/>
      <c r="AF23" s="211"/>
      <c r="AG23" s="237"/>
      <c r="AI23" s="118" t="str">
        <f>U21</f>
        <v>旭ヶ丘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0.5" customHeight="1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'3節'!R6</f>
        <v>43981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'3節'!R5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'3節'!R7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'3節'!R9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'3節'!T9</f>
        <v>0</v>
      </c>
      <c r="V28" s="173"/>
      <c r="W28" s="173"/>
      <c r="X28" s="173"/>
      <c r="Y28" s="173"/>
      <c r="Z28" s="173"/>
      <c r="AA28" s="173"/>
      <c r="AB28" s="206">
        <f>'3節'!S9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'3節'!U6</f>
        <v>43981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'3節'!U5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'3節'!U7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'3節'!U9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'3節'!W9</f>
        <v>0</v>
      </c>
      <c r="V35" s="173"/>
      <c r="W35" s="173"/>
      <c r="X35" s="173"/>
      <c r="Y35" s="173"/>
      <c r="Z35" s="173"/>
      <c r="AA35" s="173"/>
      <c r="AB35" s="206">
        <f>'3節'!V9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'3節'!X6</f>
        <v>43981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'3節'!X5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'3節'!X7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'3節'!X9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'3節'!Z9</f>
        <v>0</v>
      </c>
      <c r="V42" s="173"/>
      <c r="W42" s="173"/>
      <c r="X42" s="173"/>
      <c r="Y42" s="173"/>
      <c r="Z42" s="173"/>
      <c r="AA42" s="173"/>
      <c r="AB42" s="206">
        <f>'3節'!Y9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26.25" customHeight="1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'3節'!AA6</f>
        <v>44345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 t="str">
        <f>'3節'!AA5</f>
        <v>坂祝総合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'3節'!AA7</f>
        <v>0.3958333333333333</v>
      </c>
      <c r="AC47" s="205"/>
      <c r="AD47" s="205"/>
      <c r="AE47" s="205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64" t="str">
        <f>'3節'!AB9</f>
        <v>コヴィーダ</v>
      </c>
      <c r="J49" s="172"/>
      <c r="K49" s="172"/>
      <c r="L49" s="172"/>
      <c r="M49" s="172"/>
      <c r="N49" s="172"/>
      <c r="O49" s="172"/>
      <c r="P49" s="162"/>
      <c r="Q49" s="188"/>
      <c r="R49" s="513" t="s">
        <v>138</v>
      </c>
      <c r="S49" s="188"/>
      <c r="T49" s="162"/>
      <c r="U49" s="172" t="str">
        <f>'3節'!AC9</f>
        <v>桜ヶ丘ＦＣ</v>
      </c>
      <c r="V49" s="172"/>
      <c r="W49" s="172"/>
      <c r="X49" s="172"/>
      <c r="Y49" s="172"/>
      <c r="Z49" s="172"/>
      <c r="AA49" s="214"/>
      <c r="AB49" s="215" t="str">
        <f>'3節'!AA9</f>
        <v>今渡</v>
      </c>
      <c r="AC49" s="216"/>
      <c r="AD49" s="216"/>
      <c r="AE49" s="216"/>
      <c r="AF49" s="216"/>
      <c r="AG49" s="240"/>
      <c r="AH49" s="241"/>
      <c r="AI49" s="419" t="str">
        <f>I50</f>
        <v>今渡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73" t="str">
        <f>'3節'!AA9</f>
        <v>今渡</v>
      </c>
      <c r="J50" s="173"/>
      <c r="K50" s="173"/>
      <c r="L50" s="173"/>
      <c r="M50" s="173"/>
      <c r="N50" s="173"/>
      <c r="O50" s="173"/>
      <c r="P50" s="165"/>
      <c r="Q50" s="189"/>
      <c r="R50" s="514" t="s">
        <v>138</v>
      </c>
      <c r="S50" s="189"/>
      <c r="T50" s="165"/>
      <c r="U50" s="172" t="str">
        <f>'3節'!AD9</f>
        <v>瀬尻</v>
      </c>
      <c r="V50" s="172"/>
      <c r="W50" s="172"/>
      <c r="X50" s="172"/>
      <c r="Y50" s="172"/>
      <c r="Z50" s="172"/>
      <c r="AA50" s="214"/>
      <c r="AB50" s="215" t="str">
        <f>I49</f>
        <v>コヴィーダ</v>
      </c>
      <c r="AC50" s="216"/>
      <c r="AD50" s="216"/>
      <c r="AE50" s="216"/>
      <c r="AF50" s="216"/>
      <c r="AG50" s="240"/>
      <c r="AH50" s="241"/>
      <c r="AI50" s="419" t="str">
        <f>I49</f>
        <v>コヴィーダ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23">
        <v>3</v>
      </c>
      <c r="C51" s="124"/>
      <c r="D51" s="127">
        <f>D50+"1：2０"</f>
        <v>0.48958333333333326</v>
      </c>
      <c r="E51" s="124"/>
      <c r="F51" s="124"/>
      <c r="G51" s="124"/>
      <c r="H51" s="124"/>
      <c r="I51" s="163" t="str">
        <f>I49</f>
        <v>コヴィーダ</v>
      </c>
      <c r="J51" s="163"/>
      <c r="K51" s="163"/>
      <c r="L51" s="163"/>
      <c r="M51" s="163"/>
      <c r="N51" s="163"/>
      <c r="O51" s="164"/>
      <c r="P51" s="165"/>
      <c r="Q51" s="189"/>
      <c r="R51" s="514" t="s">
        <v>138</v>
      </c>
      <c r="S51" s="189"/>
      <c r="T51" s="165"/>
      <c r="U51" s="172" t="str">
        <f>U50</f>
        <v>瀬尻</v>
      </c>
      <c r="V51" s="172"/>
      <c r="W51" s="172"/>
      <c r="X51" s="172"/>
      <c r="Y51" s="172"/>
      <c r="Z51" s="172"/>
      <c r="AA51" s="172"/>
      <c r="AB51" s="215" t="str">
        <f>U49</f>
        <v>桜ヶ丘ＦＣ</v>
      </c>
      <c r="AC51" s="216"/>
      <c r="AD51" s="216"/>
      <c r="AE51" s="216"/>
      <c r="AF51" s="216"/>
      <c r="AG51" s="240"/>
      <c r="AH51" s="241"/>
      <c r="AI51" s="419" t="str">
        <f>U49</f>
        <v>桜ヶ丘ＦＣ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2:43" ht="13.5">
      <c r="B52" s="386">
        <v>4</v>
      </c>
      <c r="C52" s="387"/>
      <c r="D52" s="130">
        <f>D51+"0：55"</f>
        <v>0.5277777777777777</v>
      </c>
      <c r="E52" s="131"/>
      <c r="F52" s="131"/>
      <c r="G52" s="131"/>
      <c r="H52" s="131"/>
      <c r="I52" s="166" t="str">
        <f>I50</f>
        <v>今渡</v>
      </c>
      <c r="J52" s="166"/>
      <c r="K52" s="166"/>
      <c r="L52" s="166"/>
      <c r="M52" s="166"/>
      <c r="N52" s="166"/>
      <c r="O52" s="167"/>
      <c r="P52" s="132"/>
      <c r="Q52" s="392"/>
      <c r="R52" s="515" t="s">
        <v>138</v>
      </c>
      <c r="S52" s="392"/>
      <c r="T52" s="132"/>
      <c r="U52" s="191" t="str">
        <f>U49</f>
        <v>桜ヶ丘ＦＣ</v>
      </c>
      <c r="V52" s="191"/>
      <c r="W52" s="191"/>
      <c r="X52" s="191"/>
      <c r="Y52" s="191"/>
      <c r="Z52" s="191"/>
      <c r="AA52" s="191"/>
      <c r="AB52" s="218" t="str">
        <f>U50</f>
        <v>瀬尻</v>
      </c>
      <c r="AC52" s="219"/>
      <c r="AD52" s="219"/>
      <c r="AE52" s="219"/>
      <c r="AF52" s="219"/>
      <c r="AG52" s="242"/>
      <c r="AI52" s="419" t="str">
        <f>U50</f>
        <v>瀬尻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Q50+Q53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3:34" ht="13.5">
      <c r="C53" s="143"/>
      <c r="AB53" s="220"/>
      <c r="AC53" s="220"/>
      <c r="AD53" s="220"/>
      <c r="AE53" s="220"/>
      <c r="AF53" s="220"/>
      <c r="AG53" s="220"/>
      <c r="AH53" s="220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413">
        <f>'3節'!AE6</f>
        <v>44345</v>
      </c>
      <c r="G55" s="413"/>
      <c r="H55" s="413"/>
      <c r="I55" s="413"/>
      <c r="J55" s="413"/>
      <c r="K55" s="413"/>
      <c r="L55" s="177"/>
      <c r="M55"/>
      <c r="N55"/>
      <c r="O55"/>
      <c r="R55" s="198" t="str">
        <f>'3節'!AE5</f>
        <v>坂祝総合</v>
      </c>
      <c r="S55" s="198"/>
      <c r="T55" s="198"/>
      <c r="U55" s="198"/>
      <c r="V55" s="198"/>
      <c r="W55" s="198"/>
      <c r="X55" s="199" t="s">
        <v>147</v>
      </c>
      <c r="Y55"/>
      <c r="Z55"/>
      <c r="AA55"/>
      <c r="AB55" s="204">
        <f>'3節'!AE7</f>
        <v>0.3958333333333333</v>
      </c>
      <c r="AC55" s="204"/>
      <c r="AD55" s="204"/>
      <c r="AE55" s="204"/>
      <c r="AG55" s="220"/>
      <c r="AH55" s="243"/>
      <c r="AI55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4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'3節'!AF9</f>
        <v>アンフィニ白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'3節'!AG9</f>
        <v>坂祝</v>
      </c>
      <c r="V57" s="179"/>
      <c r="W57" s="179"/>
      <c r="X57" s="179"/>
      <c r="Y57" s="179"/>
      <c r="Z57" s="179"/>
      <c r="AA57" s="223"/>
      <c r="AB57" s="215" t="str">
        <f>'3節'!AE9</f>
        <v>安桜</v>
      </c>
      <c r="AC57" s="216"/>
      <c r="AD57" s="216"/>
      <c r="AE57" s="216"/>
      <c r="AF57" s="216"/>
      <c r="AG57" s="240"/>
      <c r="AH57" s="241"/>
      <c r="AI57" s="419" t="str">
        <f>I58</f>
        <v>安桜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D57+"0:55"</f>
        <v>0.43402777777777773</v>
      </c>
      <c r="E58" s="148"/>
      <c r="F58" s="148"/>
      <c r="G58" s="148"/>
      <c r="H58" s="149"/>
      <c r="I58" s="178" t="str">
        <f>'3節'!AE9</f>
        <v>安桜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'3節'!AH9</f>
        <v>川辺</v>
      </c>
      <c r="V58" s="179"/>
      <c r="W58" s="179"/>
      <c r="X58" s="179"/>
      <c r="Y58" s="179"/>
      <c r="Z58" s="179"/>
      <c r="AA58" s="223"/>
      <c r="AB58" s="215" t="str">
        <f>I57</f>
        <v>アンフィニ白</v>
      </c>
      <c r="AC58" s="216"/>
      <c r="AD58" s="216"/>
      <c r="AE58" s="216"/>
      <c r="AF58" s="216"/>
      <c r="AG58" s="240"/>
      <c r="AH58" s="241"/>
      <c r="AI58" s="419" t="str">
        <f>I57</f>
        <v>アンフィニ白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145">
        <v>3</v>
      </c>
      <c r="C59" s="146"/>
      <c r="D59" s="147">
        <f>D58+"1：2０"</f>
        <v>0.48958333333333326</v>
      </c>
      <c r="E59" s="148"/>
      <c r="F59" s="148"/>
      <c r="G59" s="148"/>
      <c r="H59" s="149"/>
      <c r="I59" s="178" t="str">
        <f>I57</f>
        <v>アンフィニ白</v>
      </c>
      <c r="J59" s="179"/>
      <c r="K59" s="179"/>
      <c r="L59" s="179"/>
      <c r="M59" s="179"/>
      <c r="N59" s="179"/>
      <c r="O59" s="179"/>
      <c r="P59" s="165"/>
      <c r="Q59" s="189"/>
      <c r="R59" s="514" t="s">
        <v>138</v>
      </c>
      <c r="S59" s="189"/>
      <c r="T59" s="165"/>
      <c r="U59" s="179" t="str">
        <f>U58</f>
        <v>川辺</v>
      </c>
      <c r="V59" s="179"/>
      <c r="W59" s="179"/>
      <c r="X59" s="179"/>
      <c r="Y59" s="179"/>
      <c r="Z59" s="179"/>
      <c r="AA59" s="223"/>
      <c r="AB59" s="215" t="str">
        <f>U57</f>
        <v>坂祝</v>
      </c>
      <c r="AC59" s="216"/>
      <c r="AD59" s="216"/>
      <c r="AE59" s="216"/>
      <c r="AF59" s="216"/>
      <c r="AG59" s="240"/>
      <c r="AH59" s="241"/>
      <c r="AI59" s="419" t="str">
        <f>U57</f>
        <v>坂祝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386">
        <v>4</v>
      </c>
      <c r="C60" s="387"/>
      <c r="D60" s="430">
        <f>D59+"0：55"</f>
        <v>0.5277777777777777</v>
      </c>
      <c r="E60" s="431"/>
      <c r="F60" s="431"/>
      <c r="G60" s="431"/>
      <c r="H60" s="432"/>
      <c r="I60" s="366" t="str">
        <f>I58</f>
        <v>安桜</v>
      </c>
      <c r="J60" s="202"/>
      <c r="K60" s="202"/>
      <c r="L60" s="202"/>
      <c r="M60" s="202"/>
      <c r="N60" s="202"/>
      <c r="O60" s="202"/>
      <c r="P60" s="434"/>
      <c r="Q60" s="200"/>
      <c r="R60" s="513" t="s">
        <v>138</v>
      </c>
      <c r="S60" s="200"/>
      <c r="T60"/>
      <c r="U60" s="201" t="str">
        <f>U57</f>
        <v>坂祝</v>
      </c>
      <c r="V60" s="201"/>
      <c r="W60" s="201"/>
      <c r="X60" s="202"/>
      <c r="Y60" s="202"/>
      <c r="Z60" s="202"/>
      <c r="AA60" s="228"/>
      <c r="AB60" s="218" t="str">
        <f>U58</f>
        <v>川辺</v>
      </c>
      <c r="AC60" s="219"/>
      <c r="AD60" s="219"/>
      <c r="AE60" s="219"/>
      <c r="AF60" s="219"/>
      <c r="AG60" s="242"/>
      <c r="AH60" s="220"/>
      <c r="AI60" s="419" t="str">
        <f>U58</f>
        <v>川辺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Q58+Q61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 s="143"/>
      <c r="C61" s="143"/>
      <c r="D61" s="143"/>
      <c r="E61" s="401"/>
      <c r="F61" s="433"/>
      <c r="G61" s="402"/>
      <c r="H61" s="402"/>
      <c r="I61" s="402"/>
      <c r="J61" s="402"/>
      <c r="K61" s="402"/>
      <c r="L61" s="402"/>
      <c r="M61" s="143"/>
      <c r="N61" s="143"/>
      <c r="O61" s="143"/>
      <c r="P61" s="401"/>
      <c r="Q61" s="391"/>
      <c r="R61" s="435"/>
      <c r="S61" s="435"/>
      <c r="T61" s="435"/>
      <c r="U61" s="435"/>
      <c r="V61" s="435"/>
      <c r="W61" s="435"/>
      <c r="X61" s="402"/>
      <c r="Y61" s="143"/>
      <c r="Z61" s="143"/>
      <c r="AA61" s="143"/>
      <c r="AB61" s="403"/>
      <c r="AC61" s="404"/>
      <c r="AD61" s="404"/>
      <c r="AE61" s="404"/>
      <c r="AF61" s="401"/>
      <c r="AG61" s="405"/>
      <c r="AH61" s="220"/>
      <c r="AI61" s="143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20">
        <f>'3節'!AI6</f>
        <v>44345</v>
      </c>
      <c r="G63" s="120"/>
      <c r="H63" s="120"/>
      <c r="I63" s="120"/>
      <c r="J63" s="120"/>
      <c r="K63" s="120"/>
      <c r="L63" s="132"/>
      <c r="M63" s="132"/>
      <c r="N63" s="132"/>
      <c r="O63" s="132"/>
      <c r="P63" s="132"/>
      <c r="Q63" s="132"/>
      <c r="R63" s="185">
        <f>'3節'!AI5</f>
        <v>6</v>
      </c>
      <c r="S63" s="186"/>
      <c r="T63" s="186"/>
      <c r="U63" s="186"/>
      <c r="V63" s="186"/>
      <c r="W63" s="186"/>
      <c r="X63" s="144" t="s">
        <v>57</v>
      </c>
      <c r="Y63" s="132"/>
      <c r="Z63" s="132"/>
      <c r="AA63" s="132"/>
      <c r="AB63" s="204">
        <f>'3節'!AI7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60" t="str">
        <f>'3節'!AI9</f>
        <v>太田</v>
      </c>
      <c r="J65" s="160"/>
      <c r="K65" s="160"/>
      <c r="L65" s="160"/>
      <c r="M65" s="160"/>
      <c r="N65" s="160"/>
      <c r="O65" s="161"/>
      <c r="P65" s="249"/>
      <c r="Q65" s="250"/>
      <c r="R65" s="518" t="s">
        <v>138</v>
      </c>
      <c r="S65" s="250"/>
      <c r="T65" s="249"/>
      <c r="U65" s="436" t="str">
        <f>'3節'!AK9</f>
        <v>金竜</v>
      </c>
      <c r="V65" s="436"/>
      <c r="W65" s="436"/>
      <c r="X65" s="436"/>
      <c r="Y65" s="436"/>
      <c r="Z65" s="436"/>
      <c r="AA65" s="436"/>
      <c r="AB65" s="206" t="str">
        <f>'3節'!AJ9</f>
        <v>白鳥</v>
      </c>
      <c r="AC65" s="207"/>
      <c r="AD65" s="207"/>
      <c r="AE65" s="207"/>
      <c r="AF65" s="207"/>
      <c r="AG65" s="235"/>
      <c r="AI65" s="118" t="str">
        <f>I65</f>
        <v>太田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白鳥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金竜</v>
      </c>
      <c r="V66" s="172"/>
      <c r="W66" s="172"/>
      <c r="X66" s="172"/>
      <c r="Y66" s="172"/>
      <c r="Z66" s="172"/>
      <c r="AA66" s="172"/>
      <c r="AB66" s="208" t="str">
        <f>I65</f>
        <v>太田</v>
      </c>
      <c r="AC66" s="209"/>
      <c r="AD66" s="209"/>
      <c r="AE66" s="209"/>
      <c r="AF66" s="209"/>
      <c r="AG66" s="236"/>
      <c r="AI66" s="118" t="str">
        <f>I66</f>
        <v>白鳥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太田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白鳥</v>
      </c>
      <c r="V67" s="191"/>
      <c r="W67" s="191"/>
      <c r="X67" s="191"/>
      <c r="Y67" s="191"/>
      <c r="Z67" s="191"/>
      <c r="AA67" s="191"/>
      <c r="AB67" s="210" t="str">
        <f>U65</f>
        <v>金竜</v>
      </c>
      <c r="AC67" s="211"/>
      <c r="AD67" s="211"/>
      <c r="AE67" s="211"/>
      <c r="AF67" s="211"/>
      <c r="AG67" s="237"/>
      <c r="AI67" s="118" t="str">
        <f>U65</f>
        <v>金竜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20">
        <f>'3節'!AL6</f>
        <v>44345</v>
      </c>
      <c r="G70" s="120"/>
      <c r="H70" s="120"/>
      <c r="I70" s="120"/>
      <c r="J70" s="120"/>
      <c r="K70" s="120"/>
      <c r="L70" s="132"/>
      <c r="M70" s="132"/>
      <c r="N70" s="132"/>
      <c r="O70" s="132"/>
      <c r="P70" s="132"/>
      <c r="Q70" s="132"/>
      <c r="R70" s="185">
        <f>'3節'!AL5</f>
        <v>7</v>
      </c>
      <c r="S70" s="186"/>
      <c r="T70" s="186"/>
      <c r="U70" s="186"/>
      <c r="V70" s="186"/>
      <c r="W70" s="186"/>
      <c r="X70" s="144" t="s">
        <v>57</v>
      </c>
      <c r="Y70" s="132"/>
      <c r="Z70" s="132"/>
      <c r="AA70" s="132"/>
      <c r="AB70" s="204">
        <f>'3節'!AL7</f>
        <v>0.3958333333333333</v>
      </c>
      <c r="AC70" s="205"/>
      <c r="AD70" s="205"/>
      <c r="AE70" s="205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60" t="str">
        <f>'3節'!AL9</f>
        <v>加茂野</v>
      </c>
      <c r="J72" s="160"/>
      <c r="K72" s="160"/>
      <c r="L72" s="160"/>
      <c r="M72" s="160"/>
      <c r="N72" s="160"/>
      <c r="O72" s="161"/>
      <c r="P72" s="249"/>
      <c r="Q72" s="250"/>
      <c r="R72" s="518" t="s">
        <v>138</v>
      </c>
      <c r="S72" s="250"/>
      <c r="T72" s="249"/>
      <c r="U72" s="436" t="str">
        <f>'3節'!AN9</f>
        <v>八百津</v>
      </c>
      <c r="V72" s="436"/>
      <c r="W72" s="436"/>
      <c r="X72" s="436"/>
      <c r="Y72" s="436"/>
      <c r="Z72" s="436"/>
      <c r="AA72" s="436"/>
      <c r="AB72" s="206" t="str">
        <f>'3節'!AM9</f>
        <v>ティグレイ</v>
      </c>
      <c r="AC72" s="207"/>
      <c r="AD72" s="207"/>
      <c r="AE72" s="207"/>
      <c r="AF72" s="207"/>
      <c r="AG72" s="235"/>
      <c r="AI72" s="118" t="str">
        <f>I72</f>
        <v>加茂野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2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ティグレイ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八百津</v>
      </c>
      <c r="V73" s="172"/>
      <c r="W73" s="172"/>
      <c r="X73" s="172"/>
      <c r="Y73" s="172"/>
      <c r="Z73" s="172"/>
      <c r="AA73" s="172"/>
      <c r="AB73" s="208" t="str">
        <f>I72</f>
        <v>加茂野</v>
      </c>
      <c r="AC73" s="209"/>
      <c r="AD73" s="209"/>
      <c r="AE73" s="209"/>
      <c r="AF73" s="209"/>
      <c r="AG73" s="236"/>
      <c r="AI73" s="118" t="str">
        <f>I73</f>
        <v>ティグレイ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3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加茂野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ティグレイ</v>
      </c>
      <c r="V74" s="191"/>
      <c r="W74" s="191"/>
      <c r="X74" s="191"/>
      <c r="Y74" s="191"/>
      <c r="Z74" s="191"/>
      <c r="AA74" s="191"/>
      <c r="AB74" s="210" t="str">
        <f>U72</f>
        <v>八百津</v>
      </c>
      <c r="AC74" s="211"/>
      <c r="AD74" s="211"/>
      <c r="AE74" s="211"/>
      <c r="AF74" s="211"/>
      <c r="AG74" s="237"/>
      <c r="AI74" s="118" t="str">
        <f>U72</f>
        <v>八百津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1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20">
        <f>'3節'!AO6</f>
        <v>44345</v>
      </c>
      <c r="G77" s="120"/>
      <c r="H77" s="120"/>
      <c r="I77" s="120"/>
      <c r="J77" s="120"/>
      <c r="K77" s="120"/>
      <c r="L77" s="132"/>
      <c r="M77" s="132"/>
      <c r="N77" s="132"/>
      <c r="O77" s="132"/>
      <c r="P77" s="132"/>
      <c r="Q77" s="132"/>
      <c r="R77" s="185">
        <f>'3節'!AO5</f>
        <v>8</v>
      </c>
      <c r="S77" s="185"/>
      <c r="T77" s="185"/>
      <c r="U77" s="185"/>
      <c r="V77" s="185"/>
      <c r="W77" s="185"/>
      <c r="X77" s="144" t="s">
        <v>57</v>
      </c>
      <c r="Y77" s="132"/>
      <c r="Z77" s="132"/>
      <c r="AA77" s="132"/>
      <c r="AB77" s="204">
        <f>'3節'!AO7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2" ht="13.5">
      <c r="B78" s="133" t="s">
        <v>134</v>
      </c>
      <c r="C78" s="134"/>
      <c r="D78" s="135" t="s">
        <v>135</v>
      </c>
      <c r="E78" s="136"/>
      <c r="F78" s="136"/>
      <c r="G78" s="136"/>
      <c r="H78" s="134"/>
      <c r="I78" s="135" t="s">
        <v>136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4"/>
      <c r="AB78" s="135" t="s">
        <v>137</v>
      </c>
      <c r="AC78" s="136"/>
      <c r="AD78" s="136"/>
      <c r="AE78" s="136"/>
      <c r="AF78" s="136"/>
      <c r="AG78" s="239"/>
      <c r="AM78" s="234"/>
      <c r="AN78" s="234"/>
      <c r="AO78" s="234"/>
      <c r="AP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436" t="str">
        <f>'3節'!AO9</f>
        <v>下有知</v>
      </c>
      <c r="J79" s="436"/>
      <c r="K79" s="436"/>
      <c r="L79" s="436"/>
      <c r="M79" s="436"/>
      <c r="N79" s="436"/>
      <c r="O79" s="436"/>
      <c r="P79" s="249"/>
      <c r="Q79" s="250"/>
      <c r="R79" s="518" t="s">
        <v>138</v>
      </c>
      <c r="S79" s="250"/>
      <c r="T79" s="249"/>
      <c r="U79" s="172" t="str">
        <f>'3節'!AQ9</f>
        <v>関さくら</v>
      </c>
      <c r="V79" s="172"/>
      <c r="W79" s="172"/>
      <c r="X79" s="172"/>
      <c r="Y79" s="172"/>
      <c r="Z79" s="172"/>
      <c r="AA79" s="214"/>
      <c r="AB79" s="215" t="str">
        <f>'3節'!AP9</f>
        <v>ボンボネーラ</v>
      </c>
      <c r="AC79" s="216"/>
      <c r="AD79" s="216"/>
      <c r="AE79" s="216"/>
      <c r="AF79" s="216"/>
      <c r="AG79" s="240"/>
      <c r="AH79" s="407"/>
      <c r="AI79" s="118" t="str">
        <f>I79</f>
        <v>下有知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0" t="str">
        <f>AB79</f>
        <v>ボンボネーラ</v>
      </c>
      <c r="J80" s="160"/>
      <c r="K80" s="160"/>
      <c r="L80" s="160"/>
      <c r="M80" s="160"/>
      <c r="N80" s="160"/>
      <c r="O80" s="161"/>
      <c r="P80" s="165"/>
      <c r="Q80" s="189"/>
      <c r="R80" s="514" t="s">
        <v>138</v>
      </c>
      <c r="S80" s="189"/>
      <c r="T80" s="165"/>
      <c r="U80" s="214" t="str">
        <f>U79</f>
        <v>関さくら</v>
      </c>
      <c r="V80" s="163"/>
      <c r="W80" s="163"/>
      <c r="X80" s="163"/>
      <c r="Y80" s="163"/>
      <c r="Z80" s="163"/>
      <c r="AA80" s="163"/>
      <c r="AB80" s="215" t="str">
        <f>I79</f>
        <v>下有知</v>
      </c>
      <c r="AC80" s="216"/>
      <c r="AD80" s="216"/>
      <c r="AE80" s="216"/>
      <c r="AF80" s="216"/>
      <c r="AG80" s="240"/>
      <c r="AH80" s="407"/>
      <c r="AI80" s="118" t="str">
        <f>AB79</f>
        <v>ボンボネーラ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9" t="str">
        <f>I79</f>
        <v>下有知</v>
      </c>
      <c r="J81" s="169"/>
      <c r="K81" s="169"/>
      <c r="L81" s="169"/>
      <c r="M81" s="169"/>
      <c r="N81" s="169"/>
      <c r="O81" s="170"/>
      <c r="P81" s="171"/>
      <c r="Q81" s="193"/>
      <c r="R81" s="516" t="s">
        <v>138</v>
      </c>
      <c r="S81" s="193"/>
      <c r="T81" s="171"/>
      <c r="U81" s="194" t="str">
        <f>AB79</f>
        <v>ボンボネーラ</v>
      </c>
      <c r="V81" s="194"/>
      <c r="W81" s="194"/>
      <c r="X81" s="194"/>
      <c r="Y81" s="194"/>
      <c r="Z81" s="194"/>
      <c r="AA81" s="194"/>
      <c r="AB81" s="372" t="str">
        <f>U79</f>
        <v>関さくら</v>
      </c>
      <c r="AC81" s="373"/>
      <c r="AD81" s="373"/>
      <c r="AE81" s="373"/>
      <c r="AF81" s="373"/>
      <c r="AG81" s="375"/>
      <c r="AH81" s="407"/>
      <c r="AI81" s="118" t="str">
        <f>U79</f>
        <v>関さくら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43" ht="13.5">
      <c r="B83" s="118" t="s">
        <v>151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20"/>
      <c r="AC83" s="220"/>
      <c r="AD83" s="220"/>
      <c r="AE83" s="220"/>
      <c r="AF83" s="220"/>
      <c r="AG83" s="220"/>
      <c r="AH83" s="220"/>
      <c r="AI83"/>
      <c r="AJ83"/>
      <c r="AK83"/>
      <c r="AL83"/>
      <c r="AM83"/>
      <c r="AN83"/>
      <c r="AO83"/>
      <c r="AP83"/>
      <c r="AQ83"/>
    </row>
    <row r="84" spans="2:43" ht="13.5">
      <c r="B84"/>
      <c r="C84"/>
      <c r="D84"/>
      <c r="F84" s="144">
        <f>'3節'!AR6</f>
        <v>44345</v>
      </c>
      <c r="G84" s="413"/>
      <c r="H84" s="413"/>
      <c r="I84" s="413"/>
      <c r="J84" s="413"/>
      <c r="K84" s="413"/>
      <c r="L84" s="413"/>
      <c r="M84"/>
      <c r="N84"/>
      <c r="O84"/>
      <c r="R84" s="177" t="str">
        <f>'3節'!AR5</f>
        <v>エコパ</v>
      </c>
      <c r="S84" s="177"/>
      <c r="T84" s="177"/>
      <c r="U84" s="177"/>
      <c r="V84" s="177"/>
      <c r="W84" s="177"/>
      <c r="X84" s="199" t="s">
        <v>147</v>
      </c>
      <c r="Y84"/>
      <c r="Z84"/>
      <c r="AA84"/>
      <c r="AB84" s="204">
        <f>'3節'!AR7</f>
        <v>0.3958333333333333</v>
      </c>
      <c r="AC84" s="205"/>
      <c r="AD84" s="205"/>
      <c r="AE84" s="205"/>
      <c r="AG84" s="220"/>
      <c r="AH84" s="220"/>
      <c r="AI84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34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221" t="s">
        <v>137</v>
      </c>
      <c r="AC85" s="222"/>
      <c r="AD85" s="222"/>
      <c r="AE85" s="222"/>
      <c r="AF85" s="222"/>
      <c r="AG85" s="244"/>
      <c r="AH85" s="408"/>
    </row>
    <row r="86" spans="2:43" ht="13.5">
      <c r="B86" s="123">
        <v>1</v>
      </c>
      <c r="C86" s="124"/>
      <c r="D86" s="125">
        <f>AB84</f>
        <v>0.3958333333333333</v>
      </c>
      <c r="E86" s="126"/>
      <c r="F86" s="126"/>
      <c r="G86" s="126"/>
      <c r="H86" s="126"/>
      <c r="I86" s="436" t="str">
        <f>'3節'!AR9</f>
        <v>山手</v>
      </c>
      <c r="J86" s="436"/>
      <c r="K86" s="436"/>
      <c r="L86" s="436"/>
      <c r="M86" s="436"/>
      <c r="N86" s="436"/>
      <c r="O86" s="436"/>
      <c r="P86" s="249"/>
      <c r="Q86" s="250"/>
      <c r="R86" s="518" t="s">
        <v>138</v>
      </c>
      <c r="S86" s="250"/>
      <c r="T86" s="249"/>
      <c r="U86" s="172" t="str">
        <f>'3節'!AT9</f>
        <v>西可児</v>
      </c>
      <c r="V86" s="172"/>
      <c r="W86" s="172"/>
      <c r="X86" s="172"/>
      <c r="Y86" s="172"/>
      <c r="Z86" s="172"/>
      <c r="AA86" s="214"/>
      <c r="AB86" s="215" t="str">
        <f>'3節'!AS9</f>
        <v>武芸川</v>
      </c>
      <c r="AC86" s="216"/>
      <c r="AD86" s="216"/>
      <c r="AE86" s="216"/>
      <c r="AF86" s="216"/>
      <c r="AG86" s="240"/>
      <c r="AH86" s="407"/>
      <c r="AI86" s="118" t="str">
        <f>I86</f>
        <v>山手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1</v>
      </c>
    </row>
    <row r="87" spans="2:43" ht="13.5">
      <c r="B87" s="123">
        <v>2</v>
      </c>
      <c r="C87" s="124"/>
      <c r="D87" s="127">
        <f>D86+"1:2０"</f>
        <v>0.45138888888888884</v>
      </c>
      <c r="E87" s="124"/>
      <c r="F87" s="124"/>
      <c r="G87" s="124"/>
      <c r="H87" s="124"/>
      <c r="I87" s="160" t="str">
        <f>AB86</f>
        <v>武芸川</v>
      </c>
      <c r="J87" s="160"/>
      <c r="K87" s="160"/>
      <c r="L87" s="160"/>
      <c r="M87" s="160"/>
      <c r="N87" s="160"/>
      <c r="O87" s="161"/>
      <c r="P87" s="165"/>
      <c r="Q87" s="189"/>
      <c r="R87" s="514" t="s">
        <v>138</v>
      </c>
      <c r="S87" s="189"/>
      <c r="T87" s="165"/>
      <c r="U87" s="214" t="str">
        <f>U86</f>
        <v>西可児</v>
      </c>
      <c r="V87" s="163"/>
      <c r="W87" s="163"/>
      <c r="X87" s="163"/>
      <c r="Y87" s="163"/>
      <c r="Z87" s="163"/>
      <c r="AA87" s="163"/>
      <c r="AB87" s="215" t="str">
        <f>I86</f>
        <v>山手</v>
      </c>
      <c r="AC87" s="216"/>
      <c r="AD87" s="216"/>
      <c r="AE87" s="216"/>
      <c r="AF87" s="216"/>
      <c r="AG87" s="240"/>
      <c r="AH87" s="407"/>
      <c r="AI87" s="118" t="str">
        <f>AB86</f>
        <v>武芸川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2</v>
      </c>
    </row>
    <row r="88" spans="2:43" ht="13.5">
      <c r="B88" s="128">
        <v>3</v>
      </c>
      <c r="C88" s="129"/>
      <c r="D88" s="130">
        <f>D87+"1：2０"</f>
        <v>0.5069444444444444</v>
      </c>
      <c r="E88" s="131"/>
      <c r="F88" s="131"/>
      <c r="G88" s="131"/>
      <c r="H88" s="131"/>
      <c r="I88" s="169" t="str">
        <f>I86</f>
        <v>山手</v>
      </c>
      <c r="J88" s="169"/>
      <c r="K88" s="169"/>
      <c r="L88" s="169"/>
      <c r="M88" s="169"/>
      <c r="N88" s="169"/>
      <c r="O88" s="170"/>
      <c r="P88" s="171"/>
      <c r="Q88" s="193"/>
      <c r="R88" s="516" t="s">
        <v>138</v>
      </c>
      <c r="S88" s="193"/>
      <c r="T88" s="171"/>
      <c r="U88" s="194" t="str">
        <f>AB86</f>
        <v>武芸川</v>
      </c>
      <c r="V88" s="194"/>
      <c r="W88" s="194"/>
      <c r="X88" s="194"/>
      <c r="Y88" s="194"/>
      <c r="Z88" s="194"/>
      <c r="AA88" s="194"/>
      <c r="AB88" s="372" t="str">
        <f>U86</f>
        <v>西可児</v>
      </c>
      <c r="AC88" s="373"/>
      <c r="AD88" s="373"/>
      <c r="AE88" s="373"/>
      <c r="AF88" s="373"/>
      <c r="AG88" s="375"/>
      <c r="AH88" s="407"/>
      <c r="AI88" s="118" t="str">
        <f>U86</f>
        <v>西可児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3</v>
      </c>
    </row>
  </sheetData>
  <sheetProtection/>
  <mergeCells count="279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1:L61"/>
    <mergeCell ref="R61:W61"/>
    <mergeCell ref="AB61:AE61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L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0"/>
  <sheetViews>
    <sheetView tabSelected="1" workbookViewId="0" topLeftCell="A1">
      <selection activeCell="AM19" sqref="AM19"/>
    </sheetView>
  </sheetViews>
  <sheetFormatPr defaultColWidth="2.50390625" defaultRowHeight="13.5"/>
  <cols>
    <col min="1" max="8" width="2.50390625" style="251" customWidth="1"/>
    <col min="9" max="17" width="4.125" style="251" customWidth="1"/>
    <col min="18" max="26" width="4.125" style="251" hidden="1" customWidth="1"/>
    <col min="27" max="49" width="4.125" style="251" customWidth="1"/>
    <col min="50" max="50" width="2.50390625" style="251" customWidth="1"/>
    <col min="51" max="16384" width="2.50390625" style="251" customWidth="1"/>
  </cols>
  <sheetData>
    <row r="1" spans="1:31" ht="13.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0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317"/>
      <c r="AG2" s="317"/>
      <c r="AH2" s="317"/>
      <c r="AI2" s="317"/>
      <c r="AJ2" s="317"/>
      <c r="AK2" s="317"/>
      <c r="AL2" s="251" t="s">
        <v>73</v>
      </c>
      <c r="AM2" s="338"/>
      <c r="AN2" s="338"/>
    </row>
    <row r="3" spans="2:42" ht="14.25">
      <c r="B3" s="253"/>
      <c r="C3" s="253"/>
      <c r="D3" s="253"/>
      <c r="E3" s="254" t="s">
        <v>74</v>
      </c>
      <c r="F3" s="254"/>
      <c r="G3" s="254"/>
      <c r="H3" s="254"/>
      <c r="I3" s="251" t="s">
        <v>75</v>
      </c>
      <c r="AL3" s="297"/>
      <c r="AM3" s="339"/>
      <c r="AN3" s="339"/>
      <c r="AP3" s="338"/>
    </row>
    <row r="4" spans="2:51" ht="14.25">
      <c r="B4" s="253"/>
      <c r="C4" s="253"/>
      <c r="D4" s="253"/>
      <c r="E4" s="254"/>
      <c r="F4" s="254"/>
      <c r="G4" s="254"/>
      <c r="H4" s="254"/>
      <c r="I4" s="259" t="s">
        <v>74</v>
      </c>
      <c r="J4" s="260"/>
      <c r="K4" s="261"/>
      <c r="L4" s="259" t="s">
        <v>76</v>
      </c>
      <c r="M4" s="260"/>
      <c r="N4" s="261"/>
      <c r="O4" s="259" t="s">
        <v>77</v>
      </c>
      <c r="P4" s="260"/>
      <c r="Q4" s="260"/>
      <c r="R4" s="259" t="s">
        <v>78</v>
      </c>
      <c r="S4" s="260"/>
      <c r="T4" s="260"/>
      <c r="U4" s="300" t="s">
        <v>79</v>
      </c>
      <c r="V4" s="301"/>
      <c r="W4" s="301"/>
      <c r="X4" s="259" t="s">
        <v>80</v>
      </c>
      <c r="Y4" s="260"/>
      <c r="Z4" s="260"/>
      <c r="AA4" s="259" t="s">
        <v>32</v>
      </c>
      <c r="AB4" s="260"/>
      <c r="AC4" s="260"/>
      <c r="AD4" s="260"/>
      <c r="AE4" s="259" t="s">
        <v>39</v>
      </c>
      <c r="AF4" s="260"/>
      <c r="AG4" s="260"/>
      <c r="AH4" s="260"/>
      <c r="AI4" s="259" t="s">
        <v>46</v>
      </c>
      <c r="AJ4" s="260"/>
      <c r="AK4" s="260"/>
      <c r="AL4" s="259" t="s">
        <v>57</v>
      </c>
      <c r="AM4" s="260"/>
      <c r="AN4" s="260"/>
      <c r="AO4" s="259" t="s">
        <v>62</v>
      </c>
      <c r="AP4" s="260"/>
      <c r="AQ4" s="261"/>
      <c r="AR4" s="260" t="s">
        <v>67</v>
      </c>
      <c r="AS4" s="260"/>
      <c r="AT4" s="260"/>
      <c r="AU4" s="350"/>
      <c r="AX4" s="351"/>
      <c r="AY4" s="251" t="s">
        <v>81</v>
      </c>
    </row>
    <row r="5" spans="3:51" ht="13.5" customHeight="1">
      <c r="C5" s="255" t="s">
        <v>82</v>
      </c>
      <c r="D5" s="255"/>
      <c r="E5" s="255"/>
      <c r="F5" s="255"/>
      <c r="G5" s="255"/>
      <c r="H5" s="255"/>
      <c r="I5" s="262">
        <v>1</v>
      </c>
      <c r="J5" s="263"/>
      <c r="K5" s="264"/>
      <c r="L5" s="262">
        <v>2</v>
      </c>
      <c r="M5" s="263"/>
      <c r="N5" s="264"/>
      <c r="O5" s="262">
        <v>3</v>
      </c>
      <c r="P5" s="265"/>
      <c r="Q5" s="263"/>
      <c r="R5" s="262">
        <v>4</v>
      </c>
      <c r="S5" s="265"/>
      <c r="T5" s="263"/>
      <c r="U5" s="302">
        <v>5</v>
      </c>
      <c r="V5" s="303"/>
      <c r="W5" s="304"/>
      <c r="X5" s="305">
        <v>6</v>
      </c>
      <c r="Y5" s="318"/>
      <c r="Z5" s="318"/>
      <c r="AA5" s="305">
        <v>4</v>
      </c>
      <c r="AB5" s="318"/>
      <c r="AC5" s="318"/>
      <c r="AD5" s="318"/>
      <c r="AE5" s="305">
        <v>5</v>
      </c>
      <c r="AF5" s="318"/>
      <c r="AG5" s="318"/>
      <c r="AH5" s="318"/>
      <c r="AI5" s="262">
        <v>6</v>
      </c>
      <c r="AJ5" s="265"/>
      <c r="AK5" s="263"/>
      <c r="AL5" s="262">
        <v>7</v>
      </c>
      <c r="AM5" s="265"/>
      <c r="AN5" s="263"/>
      <c r="AO5" s="305">
        <v>8</v>
      </c>
      <c r="AP5" s="318"/>
      <c r="AQ5" s="399"/>
      <c r="AR5" s="423" t="s">
        <v>165</v>
      </c>
      <c r="AS5" s="423"/>
      <c r="AT5" s="423"/>
      <c r="AU5" s="350"/>
      <c r="AX5" s="297"/>
      <c r="AY5" s="352" t="s">
        <v>89</v>
      </c>
    </row>
    <row r="6" spans="3:51" ht="13.5" customHeight="1">
      <c r="C6" s="255" t="s">
        <v>90</v>
      </c>
      <c r="D6" s="255"/>
      <c r="E6" s="255"/>
      <c r="F6" s="255"/>
      <c r="G6" s="255"/>
      <c r="H6" s="255"/>
      <c r="I6" s="398">
        <v>44353</v>
      </c>
      <c r="J6" s="270"/>
      <c r="K6" s="271"/>
      <c r="L6" s="266">
        <v>44353</v>
      </c>
      <c r="M6" s="267"/>
      <c r="N6" s="268"/>
      <c r="O6" s="266">
        <v>44353</v>
      </c>
      <c r="P6" s="267"/>
      <c r="Q6" s="268"/>
      <c r="R6" s="398">
        <v>43989</v>
      </c>
      <c r="S6" s="270"/>
      <c r="T6" s="271"/>
      <c r="U6" s="398">
        <v>43989</v>
      </c>
      <c r="V6" s="270"/>
      <c r="W6" s="271"/>
      <c r="X6" s="398">
        <v>43989</v>
      </c>
      <c r="Y6" s="270"/>
      <c r="Z6" s="271"/>
      <c r="AA6" s="266">
        <v>44353</v>
      </c>
      <c r="AB6" s="267"/>
      <c r="AC6" s="267"/>
      <c r="AD6" s="267"/>
      <c r="AE6" s="266">
        <v>44353</v>
      </c>
      <c r="AF6" s="267"/>
      <c r="AG6" s="267"/>
      <c r="AH6" s="267"/>
      <c r="AI6" s="266">
        <v>44353</v>
      </c>
      <c r="AJ6" s="267"/>
      <c r="AK6" s="268"/>
      <c r="AL6" s="266">
        <v>44353</v>
      </c>
      <c r="AM6" s="267"/>
      <c r="AN6" s="268"/>
      <c r="AO6" s="266">
        <v>44353</v>
      </c>
      <c r="AP6" s="267"/>
      <c r="AQ6" s="268"/>
      <c r="AR6" s="424">
        <v>44353</v>
      </c>
      <c r="AS6" s="425"/>
      <c r="AT6" s="426"/>
      <c r="AX6" s="297"/>
      <c r="AY6" s="251" t="s">
        <v>91</v>
      </c>
    </row>
    <row r="7" spans="3:50" ht="13.5" customHeight="1">
      <c r="C7" s="255" t="s">
        <v>92</v>
      </c>
      <c r="D7" s="255"/>
      <c r="E7" s="255"/>
      <c r="F7" s="255"/>
      <c r="G7" s="255"/>
      <c r="H7" s="255"/>
      <c r="I7" s="269">
        <v>0.3958333333333333</v>
      </c>
      <c r="J7" s="270"/>
      <c r="K7" s="271"/>
      <c r="L7" s="269">
        <v>0.3958333333333333</v>
      </c>
      <c r="M7" s="270"/>
      <c r="N7" s="271"/>
      <c r="O7" s="269">
        <v>0.3958333333333333</v>
      </c>
      <c r="P7" s="270"/>
      <c r="Q7" s="271"/>
      <c r="R7" s="269">
        <v>0.3958333333333333</v>
      </c>
      <c r="S7" s="270"/>
      <c r="T7" s="271"/>
      <c r="U7" s="269">
        <v>0.3958333333333333</v>
      </c>
      <c r="V7" s="270"/>
      <c r="W7" s="271"/>
      <c r="X7" s="269">
        <v>0.3958333333333333</v>
      </c>
      <c r="Y7" s="270"/>
      <c r="Z7" s="271"/>
      <c r="AA7" s="319">
        <v>0.3958333333333333</v>
      </c>
      <c r="AB7" s="320"/>
      <c r="AC7" s="320"/>
      <c r="AD7" s="320"/>
      <c r="AE7" s="420">
        <v>0.3958333333333333</v>
      </c>
      <c r="AF7" s="421"/>
      <c r="AG7" s="421"/>
      <c r="AH7" s="421"/>
      <c r="AI7" s="269">
        <v>0.3958333333333333</v>
      </c>
      <c r="AJ7" s="270"/>
      <c r="AK7" s="271"/>
      <c r="AL7" s="269">
        <v>0.3958333333333333</v>
      </c>
      <c r="AM7" s="270"/>
      <c r="AN7" s="271"/>
      <c r="AO7" s="269">
        <v>0.3958333333333333</v>
      </c>
      <c r="AP7" s="270"/>
      <c r="AQ7" s="271"/>
      <c r="AR7" s="427">
        <v>0.5625</v>
      </c>
      <c r="AS7" s="428"/>
      <c r="AT7" s="429"/>
      <c r="AX7" s="297"/>
    </row>
    <row r="8" spans="9:57" ht="13.5">
      <c r="I8" s="272">
        <v>1</v>
      </c>
      <c r="J8" s="273">
        <v>2</v>
      </c>
      <c r="K8" s="274">
        <v>3</v>
      </c>
      <c r="L8" s="272">
        <v>4</v>
      </c>
      <c r="M8" s="273">
        <v>5</v>
      </c>
      <c r="N8" s="275">
        <v>6</v>
      </c>
      <c r="O8" s="272">
        <v>7</v>
      </c>
      <c r="P8" s="273">
        <v>8</v>
      </c>
      <c r="Q8" s="275">
        <v>9</v>
      </c>
      <c r="R8" s="272">
        <v>10</v>
      </c>
      <c r="S8" s="273">
        <v>11</v>
      </c>
      <c r="T8" s="275">
        <v>12</v>
      </c>
      <c r="U8" s="272">
        <v>13</v>
      </c>
      <c r="V8" s="273">
        <v>14</v>
      </c>
      <c r="W8" s="275">
        <v>15</v>
      </c>
      <c r="X8" s="272">
        <v>16</v>
      </c>
      <c r="Y8" s="275">
        <v>17</v>
      </c>
      <c r="Z8" s="275">
        <v>18</v>
      </c>
      <c r="AA8" s="321">
        <v>10</v>
      </c>
      <c r="AB8" s="273">
        <v>11</v>
      </c>
      <c r="AC8" s="275">
        <v>12</v>
      </c>
      <c r="AD8" s="274">
        <v>13</v>
      </c>
      <c r="AE8" s="272">
        <v>14</v>
      </c>
      <c r="AF8" s="273">
        <v>15</v>
      </c>
      <c r="AG8" s="340">
        <v>16</v>
      </c>
      <c r="AH8" s="275">
        <v>17</v>
      </c>
      <c r="AI8" s="341">
        <v>18</v>
      </c>
      <c r="AJ8" s="270">
        <v>19</v>
      </c>
      <c r="AK8" s="342">
        <v>20</v>
      </c>
      <c r="AL8" s="341">
        <v>21</v>
      </c>
      <c r="AM8" s="270">
        <v>22</v>
      </c>
      <c r="AN8" s="342">
        <v>23</v>
      </c>
      <c r="AO8" s="411">
        <v>24</v>
      </c>
      <c r="AP8" s="270">
        <v>25</v>
      </c>
      <c r="AQ8" s="271">
        <v>26</v>
      </c>
      <c r="AR8" s="412">
        <v>27</v>
      </c>
      <c r="AS8" s="342">
        <v>28</v>
      </c>
      <c r="AT8" s="271">
        <v>29</v>
      </c>
      <c r="AX8" s="353" t="s">
        <v>93</v>
      </c>
      <c r="AY8" s="354" t="s">
        <v>94</v>
      </c>
      <c r="AZ8" s="316"/>
      <c r="BA8" s="316"/>
      <c r="BB8" s="316"/>
      <c r="BC8" s="316"/>
      <c r="BD8" s="316"/>
      <c r="BE8" s="316"/>
    </row>
    <row r="9" spans="3:57" ht="13.5" customHeight="1">
      <c r="C9" s="256" t="s">
        <v>166</v>
      </c>
      <c r="I9" s="276" t="str">
        <f>'リーグ組合せ'!D6</f>
        <v>旭ヶ丘</v>
      </c>
      <c r="J9" s="277" t="str">
        <f>'リーグ組合せ'!D2</f>
        <v>中部</v>
      </c>
      <c r="K9" s="278" t="str">
        <f>'リーグ組合せ'!D10</f>
        <v>アンフィニ青</v>
      </c>
      <c r="L9" s="279" t="str">
        <f>'リーグ組合せ'!D8</f>
        <v>土田</v>
      </c>
      <c r="M9" s="280" t="str">
        <f>'リーグ組合せ'!D7</f>
        <v>武儀</v>
      </c>
      <c r="N9" s="281" t="str">
        <f>'リーグ組合せ'!D3</f>
        <v>大和</v>
      </c>
      <c r="O9" s="282" t="str">
        <f>'リーグ組合せ'!D5</f>
        <v>郡上八幡</v>
      </c>
      <c r="P9" s="283" t="str">
        <f>'リーグ組合せ'!D4</f>
        <v>御嵩</v>
      </c>
      <c r="Q9" s="306" t="str">
        <f>'リーグ組合せ'!D9</f>
        <v>美濃</v>
      </c>
      <c r="R9" s="276">
        <f>'リーグ組合せ'!D15</f>
        <v>0</v>
      </c>
      <c r="S9" s="277">
        <f>'リーグ組合せ'!D11</f>
        <v>0</v>
      </c>
      <c r="T9" s="307">
        <f>'リーグ組合せ'!D19</f>
        <v>0</v>
      </c>
      <c r="U9" s="276">
        <f>'リーグ組合せ'!D17</f>
        <v>0</v>
      </c>
      <c r="V9" s="308">
        <f>'リーグ組合せ'!D16</f>
        <v>0</v>
      </c>
      <c r="W9" s="308">
        <f>'リーグ組合せ'!D12</f>
        <v>0</v>
      </c>
      <c r="X9" s="276">
        <f>'リーグ組合せ'!D14</f>
        <v>0</v>
      </c>
      <c r="Y9" s="322">
        <f>'リーグ組合せ'!D13</f>
        <v>0</v>
      </c>
      <c r="Z9" s="323">
        <f>'リーグ組合せ'!D18</f>
        <v>0</v>
      </c>
      <c r="AA9" s="324" t="str">
        <f>'リーグ組合せ'!D23</f>
        <v>坂祝</v>
      </c>
      <c r="AB9" s="378" t="str">
        <f>'リーグ組合せ'!D20</f>
        <v>コヴィーダ</v>
      </c>
      <c r="AC9" s="378" t="str">
        <f>'リーグ組合せ'!D21</f>
        <v>今渡</v>
      </c>
      <c r="AD9" s="325" t="str">
        <f>'リーグ組合せ'!D22</f>
        <v>川辺</v>
      </c>
      <c r="AE9" s="324" t="str">
        <f>'リーグ組合せ'!D27</f>
        <v>アンフィニ白</v>
      </c>
      <c r="AF9" s="378" t="str">
        <f>'リーグ組合せ'!D24</f>
        <v>桜ヶ丘ＦＣ</v>
      </c>
      <c r="AG9" s="378" t="str">
        <f>'リーグ組合せ'!D25</f>
        <v>瀬尻</v>
      </c>
      <c r="AH9" s="325" t="str">
        <f>'リーグ組合せ'!D26</f>
        <v>安桜</v>
      </c>
      <c r="AI9" s="324" t="str">
        <f>'リーグ組合せ'!D32</f>
        <v>太田</v>
      </c>
      <c r="AJ9" s="378" t="str">
        <f>'リーグ組合せ'!D28</f>
        <v>金竜</v>
      </c>
      <c r="AK9" s="378" t="str">
        <f>'リーグ組合せ'!D30</f>
        <v>加茂野</v>
      </c>
      <c r="AL9" s="324" t="str">
        <f>'リーグ組合せ'!D31</f>
        <v>八百津</v>
      </c>
      <c r="AM9" s="378" t="str">
        <f>'リーグ組合せ'!D33</f>
        <v>白鳥</v>
      </c>
      <c r="AN9" s="378" t="str">
        <f>'リーグ組合せ'!D29</f>
        <v>ティグレイ</v>
      </c>
      <c r="AO9" s="324" t="str">
        <f>'リーグ組合せ'!D38</f>
        <v>下有知</v>
      </c>
      <c r="AP9" s="378" t="str">
        <f>'リーグ組合せ'!D34</f>
        <v>関さくら</v>
      </c>
      <c r="AQ9" s="378" t="str">
        <f>'リーグ組合せ'!D36</f>
        <v>山手</v>
      </c>
      <c r="AR9" s="324" t="str">
        <f>'リーグ組合せ'!D37</f>
        <v>西可児</v>
      </c>
      <c r="AS9" s="378" t="str">
        <f>'リーグ組合せ'!D39</f>
        <v>ボンボネーラ</v>
      </c>
      <c r="AT9" s="325" t="str">
        <f>'リーグ組合せ'!D35</f>
        <v>武芸川</v>
      </c>
      <c r="AY9" s="316"/>
      <c r="AZ9" s="316"/>
      <c r="BA9" s="316"/>
      <c r="BB9" s="354" t="s">
        <v>96</v>
      </c>
      <c r="BC9" s="316"/>
      <c r="BD9" s="316"/>
      <c r="BE9" s="316"/>
    </row>
    <row r="10" spans="3:51" ht="13.5" customHeight="1">
      <c r="C10" s="257">
        <v>44353</v>
      </c>
      <c r="D10" s="257"/>
      <c r="E10" s="257"/>
      <c r="F10" s="257"/>
      <c r="G10" s="257"/>
      <c r="H10" s="258"/>
      <c r="I10" s="284"/>
      <c r="J10" s="285"/>
      <c r="K10" s="286"/>
      <c r="L10" s="279"/>
      <c r="M10" s="280"/>
      <c r="N10" s="287"/>
      <c r="O10" s="282"/>
      <c r="P10" s="283"/>
      <c r="Q10" s="309"/>
      <c r="R10" s="284"/>
      <c r="S10" s="285"/>
      <c r="T10" s="310"/>
      <c r="U10" s="284"/>
      <c r="V10" s="311"/>
      <c r="W10" s="311"/>
      <c r="X10" s="284"/>
      <c r="Y10" s="327"/>
      <c r="Z10" s="328"/>
      <c r="AA10" s="329"/>
      <c r="AB10" s="381"/>
      <c r="AC10" s="381"/>
      <c r="AD10" s="330"/>
      <c r="AE10" s="329"/>
      <c r="AF10" s="381"/>
      <c r="AG10" s="381"/>
      <c r="AH10" s="330"/>
      <c r="AI10" s="329"/>
      <c r="AJ10" s="381"/>
      <c r="AK10" s="381"/>
      <c r="AL10" s="329"/>
      <c r="AM10" s="381"/>
      <c r="AN10" s="381"/>
      <c r="AO10" s="329"/>
      <c r="AP10" s="381"/>
      <c r="AQ10" s="381"/>
      <c r="AR10" s="329"/>
      <c r="AS10" s="381"/>
      <c r="AT10" s="330"/>
      <c r="AX10" s="355" t="s">
        <v>93</v>
      </c>
      <c r="AY10" s="251" t="s">
        <v>97</v>
      </c>
    </row>
    <row r="11" spans="9:57" ht="21.75" customHeight="1">
      <c r="I11" s="284"/>
      <c r="J11" s="285"/>
      <c r="K11" s="286"/>
      <c r="L11" s="279"/>
      <c r="M11" s="280"/>
      <c r="N11" s="287"/>
      <c r="O11" s="282"/>
      <c r="P11" s="283"/>
      <c r="Q11" s="309"/>
      <c r="R11" s="284"/>
      <c r="S11" s="285"/>
      <c r="T11" s="310"/>
      <c r="U11" s="284"/>
      <c r="V11" s="311"/>
      <c r="W11" s="311"/>
      <c r="X11" s="284"/>
      <c r="Y11" s="327"/>
      <c r="Z11" s="328"/>
      <c r="AA11" s="329"/>
      <c r="AB11" s="381"/>
      <c r="AC11" s="381"/>
      <c r="AD11" s="330"/>
      <c r="AE11" s="329"/>
      <c r="AF11" s="381"/>
      <c r="AG11" s="381"/>
      <c r="AH11" s="330"/>
      <c r="AI11" s="329"/>
      <c r="AJ11" s="381"/>
      <c r="AK11" s="381"/>
      <c r="AL11" s="329"/>
      <c r="AM11" s="381"/>
      <c r="AN11" s="381"/>
      <c r="AO11" s="329"/>
      <c r="AP11" s="381"/>
      <c r="AQ11" s="381"/>
      <c r="AR11" s="329"/>
      <c r="AS11" s="381"/>
      <c r="AT11" s="330"/>
      <c r="AX11" s="356" t="s">
        <v>93</v>
      </c>
      <c r="AY11" s="357" t="s">
        <v>98</v>
      </c>
      <c r="AZ11" s="357"/>
      <c r="BA11" s="357"/>
      <c r="BB11" s="357"/>
      <c r="BC11" s="357"/>
      <c r="BD11" s="357"/>
      <c r="BE11" s="357"/>
    </row>
    <row r="12" spans="9:57" ht="13.5" customHeight="1">
      <c r="I12" s="284"/>
      <c r="J12" s="285"/>
      <c r="K12" s="286"/>
      <c r="L12" s="279"/>
      <c r="M12" s="280"/>
      <c r="N12" s="287"/>
      <c r="O12" s="282"/>
      <c r="P12" s="283"/>
      <c r="Q12" s="309"/>
      <c r="R12" s="284"/>
      <c r="S12" s="285"/>
      <c r="T12" s="310"/>
      <c r="U12" s="284"/>
      <c r="V12" s="311"/>
      <c r="W12" s="311"/>
      <c r="X12" s="284"/>
      <c r="Y12" s="327"/>
      <c r="Z12" s="328"/>
      <c r="AA12" s="329"/>
      <c r="AB12" s="381"/>
      <c r="AC12" s="381"/>
      <c r="AD12" s="330"/>
      <c r="AE12" s="329"/>
      <c r="AF12" s="381"/>
      <c r="AG12" s="381"/>
      <c r="AH12" s="330"/>
      <c r="AI12" s="329"/>
      <c r="AJ12" s="381"/>
      <c r="AK12" s="381"/>
      <c r="AL12" s="329"/>
      <c r="AM12" s="381"/>
      <c r="AN12" s="381"/>
      <c r="AO12" s="329"/>
      <c r="AP12" s="381"/>
      <c r="AQ12" s="381"/>
      <c r="AR12" s="329"/>
      <c r="AS12" s="381"/>
      <c r="AT12" s="330"/>
      <c r="AX12" s="356" t="s">
        <v>93</v>
      </c>
      <c r="AY12" s="357" t="s">
        <v>99</v>
      </c>
      <c r="AZ12" s="357"/>
      <c r="BA12" s="357"/>
      <c r="BB12" s="357"/>
      <c r="BC12" s="357"/>
      <c r="BD12" s="357"/>
      <c r="BE12" s="357"/>
    </row>
    <row r="13" spans="9:56" ht="28.5" customHeight="1">
      <c r="I13" s="288"/>
      <c r="J13" s="289"/>
      <c r="K13" s="290"/>
      <c r="L13" s="291"/>
      <c r="M13" s="292"/>
      <c r="N13" s="293"/>
      <c r="O13" s="294"/>
      <c r="P13" s="295"/>
      <c r="Q13" s="312"/>
      <c r="R13" s="288"/>
      <c r="S13" s="289"/>
      <c r="T13" s="313"/>
      <c r="U13" s="288"/>
      <c r="V13" s="314"/>
      <c r="W13" s="314"/>
      <c r="X13" s="288"/>
      <c r="Y13" s="332"/>
      <c r="Z13" s="333"/>
      <c r="AA13" s="334"/>
      <c r="AB13" s="384"/>
      <c r="AC13" s="384"/>
      <c r="AD13" s="335"/>
      <c r="AE13" s="334"/>
      <c r="AF13" s="384"/>
      <c r="AG13" s="384"/>
      <c r="AH13" s="335"/>
      <c r="AI13" s="334"/>
      <c r="AJ13" s="384"/>
      <c r="AK13" s="384"/>
      <c r="AL13" s="334"/>
      <c r="AM13" s="384"/>
      <c r="AN13" s="384"/>
      <c r="AO13" s="334"/>
      <c r="AP13" s="384"/>
      <c r="AQ13" s="384"/>
      <c r="AR13" s="334"/>
      <c r="AS13" s="384"/>
      <c r="AT13" s="335"/>
      <c r="AX13" s="356" t="s">
        <v>93</v>
      </c>
      <c r="AY13" s="316" t="s">
        <v>100</v>
      </c>
      <c r="AZ13" s="358"/>
      <c r="BA13" s="358"/>
      <c r="BB13" s="358"/>
      <c r="BC13" s="358"/>
      <c r="BD13" s="316"/>
    </row>
    <row r="14" spans="35:51" ht="13.5">
      <c r="AI14" s="349"/>
      <c r="AL14" s="297"/>
      <c r="AM14" s="297"/>
      <c r="AN14" s="297"/>
      <c r="AO14" s="297"/>
      <c r="AP14" s="297"/>
      <c r="AQ14" s="297"/>
      <c r="AR14" s="297"/>
      <c r="AS14" s="297"/>
      <c r="AT14" s="297"/>
      <c r="AX14" s="355" t="s">
        <v>93</v>
      </c>
      <c r="AY14" s="251" t="s">
        <v>103</v>
      </c>
    </row>
    <row r="15" spans="38:62" ht="17.25" customHeight="1">
      <c r="AL15" s="297"/>
      <c r="AM15" s="297"/>
      <c r="AN15" s="297"/>
      <c r="AO15" s="297"/>
      <c r="AP15" s="297"/>
      <c r="AQ15" s="297"/>
      <c r="AR15" s="297"/>
      <c r="AS15" s="297"/>
      <c r="AT15" s="297"/>
      <c r="AX15" s="355" t="s">
        <v>93</v>
      </c>
      <c r="AY15" s="316" t="s">
        <v>104</v>
      </c>
      <c r="AZ15" s="316"/>
      <c r="BA15" s="316"/>
      <c r="BB15" s="316"/>
      <c r="BC15" s="316"/>
      <c r="BG15" s="359"/>
      <c r="BH15" s="359"/>
      <c r="BI15" s="359"/>
      <c r="BJ15" s="359"/>
    </row>
    <row r="16" spans="9:62" ht="15.75" customHeight="1">
      <c r="I16" s="296" t="s">
        <v>105</v>
      </c>
      <c r="J16" s="297"/>
      <c r="T16" s="315"/>
      <c r="AG16" s="422"/>
      <c r="AL16" s="297"/>
      <c r="AM16" s="297"/>
      <c r="AN16" s="297"/>
      <c r="AO16" s="297"/>
      <c r="AP16" s="297"/>
      <c r="AQ16" s="297"/>
      <c r="AR16" s="297"/>
      <c r="AS16" s="297"/>
      <c r="AT16" s="297"/>
      <c r="AX16" s="356" t="s">
        <v>93</v>
      </c>
      <c r="AY16" s="357" t="s">
        <v>106</v>
      </c>
      <c r="AZ16" s="357"/>
      <c r="BA16" s="357"/>
      <c r="BB16" s="357"/>
      <c r="BC16" s="357"/>
      <c r="BD16" s="357"/>
      <c r="BE16" s="357"/>
      <c r="BG16" s="359"/>
      <c r="BH16" s="359"/>
      <c r="BI16" s="359"/>
      <c r="BJ16" s="359"/>
    </row>
    <row r="17" spans="9:62" ht="17.25">
      <c r="I17" s="297"/>
      <c r="J17" s="297"/>
      <c r="T17" s="315"/>
      <c r="AL17" s="297"/>
      <c r="AM17" s="297"/>
      <c r="AN17" s="297"/>
      <c r="AO17" s="297"/>
      <c r="AP17" s="297"/>
      <c r="AQ17" s="297"/>
      <c r="AR17" s="297"/>
      <c r="AS17" s="297"/>
      <c r="AT17" s="297"/>
      <c r="AX17" s="355" t="s">
        <v>93</v>
      </c>
      <c r="AY17" s="251" t="s">
        <v>107</v>
      </c>
      <c r="BG17" s="359"/>
      <c r="BH17" s="359"/>
      <c r="BI17" s="359"/>
      <c r="BJ17" s="359"/>
    </row>
    <row r="18" spans="9:62" ht="17.25">
      <c r="I18" s="298"/>
      <c r="J18" s="297"/>
      <c r="T18" s="315"/>
      <c r="AL18" s="297"/>
      <c r="AM18" s="297"/>
      <c r="AN18" s="297"/>
      <c r="AO18" s="297"/>
      <c r="AP18" s="297"/>
      <c r="AQ18" s="297"/>
      <c r="AR18" s="297"/>
      <c r="AS18" s="297"/>
      <c r="AT18" s="297"/>
      <c r="AX18" s="355" t="s">
        <v>93</v>
      </c>
      <c r="AY18" s="316" t="s">
        <v>108</v>
      </c>
      <c r="AZ18" s="316"/>
      <c r="BG18" s="359"/>
      <c r="BH18" s="359"/>
      <c r="BI18" s="359"/>
      <c r="BJ18" s="359"/>
    </row>
    <row r="19" spans="9:62" ht="17.25" customHeight="1">
      <c r="I19" s="299" t="s">
        <v>109</v>
      </c>
      <c r="J19" s="297"/>
      <c r="T19" s="315"/>
      <c r="AE19" s="337"/>
      <c r="AL19" s="297"/>
      <c r="AM19" s="297"/>
      <c r="AN19" s="297"/>
      <c r="AO19" s="297"/>
      <c r="AP19" s="297"/>
      <c r="AQ19" s="297"/>
      <c r="AR19" s="297"/>
      <c r="AS19" s="297"/>
      <c r="AT19" s="297"/>
      <c r="AX19" s="353" t="s">
        <v>93</v>
      </c>
      <c r="AY19" s="316" t="s">
        <v>110</v>
      </c>
      <c r="AZ19" s="316"/>
      <c r="BA19" s="316"/>
      <c r="BB19" s="316"/>
      <c r="BC19" s="316"/>
      <c r="BD19" s="316"/>
      <c r="BE19" s="316"/>
      <c r="BG19" s="359"/>
      <c r="BH19" s="359"/>
      <c r="BI19" s="359"/>
      <c r="BJ19" s="359"/>
    </row>
    <row r="20" spans="9:62" ht="15.75" customHeight="1">
      <c r="I20" s="299" t="s">
        <v>111</v>
      </c>
      <c r="J20" s="297"/>
      <c r="T20" s="315"/>
      <c r="AE20" s="337"/>
      <c r="AL20" s="297"/>
      <c r="AM20" s="297"/>
      <c r="AN20" s="297"/>
      <c r="AO20" s="297"/>
      <c r="AP20" s="297"/>
      <c r="AQ20" s="297"/>
      <c r="AR20" s="297"/>
      <c r="AS20" s="297"/>
      <c r="AT20" s="297"/>
      <c r="AX20" s="356" t="s">
        <v>93</v>
      </c>
      <c r="AY20" s="357" t="s">
        <v>112</v>
      </c>
      <c r="AZ20" s="357"/>
      <c r="BA20" s="357"/>
      <c r="BB20" s="357"/>
      <c r="BC20" s="357"/>
      <c r="BD20" s="357"/>
      <c r="BE20" s="357"/>
      <c r="BG20" s="359"/>
      <c r="BH20" s="359"/>
      <c r="BI20" s="359"/>
      <c r="BJ20" s="359"/>
    </row>
    <row r="21" spans="28:62" ht="17.25">
      <c r="AB21" s="316"/>
      <c r="AL21" s="297"/>
      <c r="AM21" s="297"/>
      <c r="AN21" s="297"/>
      <c r="AO21" s="297"/>
      <c r="AP21" s="297"/>
      <c r="AQ21" s="297"/>
      <c r="AR21" s="297"/>
      <c r="AS21" s="297"/>
      <c r="AT21" s="297"/>
      <c r="AX21" s="355" t="s">
        <v>93</v>
      </c>
      <c r="AY21" s="316" t="s">
        <v>113</v>
      </c>
      <c r="AZ21" s="316"/>
      <c r="BA21" s="316"/>
      <c r="BB21" s="316"/>
      <c r="BC21" s="316"/>
      <c r="BD21" s="316"/>
      <c r="BE21" s="316"/>
      <c r="BG21" s="359"/>
      <c r="BH21" s="359"/>
      <c r="BI21" s="359"/>
      <c r="BJ21" s="359"/>
    </row>
    <row r="22" spans="38:62" ht="17.25">
      <c r="AL22" s="297"/>
      <c r="AM22" s="297"/>
      <c r="AN22" s="297"/>
      <c r="AO22" s="297"/>
      <c r="AP22" s="297"/>
      <c r="AQ22" s="297"/>
      <c r="AR22" s="297"/>
      <c r="AS22" s="297"/>
      <c r="AT22" s="297"/>
      <c r="AX22" s="353" t="s">
        <v>93</v>
      </c>
      <c r="AY22" s="316" t="s">
        <v>114</v>
      </c>
      <c r="AZ22" s="316"/>
      <c r="BA22" s="316"/>
      <c r="BB22" s="316"/>
      <c r="BC22" s="316"/>
      <c r="BD22" s="316"/>
      <c r="BG22" s="359"/>
      <c r="BH22" s="359"/>
      <c r="BI22" s="359"/>
      <c r="BJ22" s="359"/>
    </row>
    <row r="23" spans="38:62" ht="17.25">
      <c r="AL23" s="297"/>
      <c r="AM23" s="297"/>
      <c r="AN23" s="297"/>
      <c r="AO23" s="297"/>
      <c r="AP23" s="297"/>
      <c r="AQ23" s="297"/>
      <c r="AR23" s="297"/>
      <c r="AS23" s="297"/>
      <c r="AT23" s="297"/>
      <c r="AX23" s="355" t="s">
        <v>93</v>
      </c>
      <c r="AY23" s="316" t="s">
        <v>115</v>
      </c>
      <c r="AZ23" s="316"/>
      <c r="BA23" s="316"/>
      <c r="BB23" s="316"/>
      <c r="BC23" s="316"/>
      <c r="BD23" s="316"/>
      <c r="BE23" s="316"/>
      <c r="BG23" s="359"/>
      <c r="BH23" s="359"/>
      <c r="BI23" s="359"/>
      <c r="BJ23" s="359"/>
    </row>
    <row r="24" spans="28:62" ht="17.25">
      <c r="AB24" s="316"/>
      <c r="AL24" s="297"/>
      <c r="AM24" s="297"/>
      <c r="AN24" s="297"/>
      <c r="AO24" s="297"/>
      <c r="AP24" s="297"/>
      <c r="AQ24" s="297"/>
      <c r="AR24" s="297"/>
      <c r="AS24" s="297"/>
      <c r="AT24" s="297"/>
      <c r="AX24" s="355" t="s">
        <v>93</v>
      </c>
      <c r="AY24" s="251" t="s">
        <v>116</v>
      </c>
      <c r="BG24" s="359"/>
      <c r="BH24" s="359"/>
      <c r="BI24" s="359"/>
      <c r="BJ24" s="359"/>
    </row>
    <row r="25" spans="38:62" ht="17.25">
      <c r="AL25" s="297"/>
      <c r="AM25" s="297"/>
      <c r="AN25" s="297"/>
      <c r="AO25" s="297"/>
      <c r="AP25" s="297"/>
      <c r="AQ25" s="297"/>
      <c r="AR25" s="297"/>
      <c r="AS25" s="297"/>
      <c r="AT25" s="297"/>
      <c r="AX25" s="355" t="s">
        <v>93</v>
      </c>
      <c r="AY25" s="251" t="s">
        <v>117</v>
      </c>
      <c r="BG25" s="359"/>
      <c r="BH25" s="359"/>
      <c r="BI25" s="359"/>
      <c r="BJ25" s="359"/>
    </row>
    <row r="26" spans="24:62" ht="17.25" customHeight="1">
      <c r="X26" s="316"/>
      <c r="Y26" s="316"/>
      <c r="Z26" s="316"/>
      <c r="AA26" s="316"/>
      <c r="AB26" s="316"/>
      <c r="AL26" s="297"/>
      <c r="AM26" s="297"/>
      <c r="AN26" s="297"/>
      <c r="AO26" s="297"/>
      <c r="AP26" s="297"/>
      <c r="AQ26" s="297"/>
      <c r="AR26" s="297"/>
      <c r="AS26" s="297"/>
      <c r="AT26" s="297"/>
      <c r="AX26" s="355" t="s">
        <v>93</v>
      </c>
      <c r="AY26" s="251" t="s">
        <v>118</v>
      </c>
      <c r="BG26" s="359"/>
      <c r="BH26" s="359"/>
      <c r="BI26" s="359"/>
      <c r="BJ26" s="359"/>
    </row>
    <row r="27" spans="38:51" ht="13.5" customHeight="1">
      <c r="AL27" s="297"/>
      <c r="AM27" s="297"/>
      <c r="AN27" s="297"/>
      <c r="AO27" s="297"/>
      <c r="AP27" s="297"/>
      <c r="AQ27" s="297"/>
      <c r="AR27" s="297"/>
      <c r="AS27" s="297"/>
      <c r="AT27" s="297"/>
      <c r="AX27" s="355" t="s">
        <v>93</v>
      </c>
      <c r="AY27" s="251" t="s">
        <v>119</v>
      </c>
    </row>
    <row r="28" spans="38:51" ht="13.5">
      <c r="AL28" s="297"/>
      <c r="AM28" s="297"/>
      <c r="AN28" s="297"/>
      <c r="AO28" s="297"/>
      <c r="AP28" s="297"/>
      <c r="AQ28" s="297"/>
      <c r="AR28" s="297"/>
      <c r="AS28" s="297"/>
      <c r="AT28" s="297"/>
      <c r="AX28" s="355" t="s">
        <v>93</v>
      </c>
      <c r="AY28" s="316" t="s">
        <v>120</v>
      </c>
    </row>
    <row r="29" spans="28:51" ht="13.5">
      <c r="AB29" s="316"/>
      <c r="AL29" s="297"/>
      <c r="AM29" s="297"/>
      <c r="AN29" s="297"/>
      <c r="AO29" s="297"/>
      <c r="AP29" s="297"/>
      <c r="AQ29" s="297"/>
      <c r="AR29" s="297"/>
      <c r="AS29" s="297"/>
      <c r="AT29" s="297"/>
      <c r="AX29" s="355" t="s">
        <v>93</v>
      </c>
      <c r="AY29" s="316" t="s">
        <v>121</v>
      </c>
    </row>
    <row r="30" spans="38:51" ht="13.5" customHeight="1">
      <c r="AL30" s="297"/>
      <c r="AM30" s="297"/>
      <c r="AN30" s="297"/>
      <c r="AO30" s="297"/>
      <c r="AP30" s="297"/>
      <c r="AQ30" s="297"/>
      <c r="AR30" s="297"/>
      <c r="AS30" s="297"/>
      <c r="AT30" s="297"/>
      <c r="AX30" s="355" t="s">
        <v>93</v>
      </c>
      <c r="AY30" s="251" t="s">
        <v>122</v>
      </c>
    </row>
    <row r="31" spans="38:58" ht="12.75" customHeight="1">
      <c r="AL31" s="297"/>
      <c r="AM31" s="297"/>
      <c r="AN31" s="297"/>
      <c r="AO31" s="297"/>
      <c r="AP31" s="297"/>
      <c r="AQ31" s="297"/>
      <c r="AR31" s="297"/>
      <c r="AS31" s="297"/>
      <c r="AT31" s="297"/>
      <c r="AX31" s="356" t="s">
        <v>93</v>
      </c>
      <c r="AY31" s="357" t="s">
        <v>123</v>
      </c>
      <c r="AZ31" s="357"/>
      <c r="BA31" s="357"/>
      <c r="BB31" s="357"/>
      <c r="BC31" s="357"/>
      <c r="BD31" s="357"/>
      <c r="BE31" s="357"/>
      <c r="BF31" s="357"/>
    </row>
    <row r="41" ht="13.5">
      <c r="AA41" s="316"/>
    </row>
    <row r="43" ht="13.5">
      <c r="AA43" s="316"/>
    </row>
    <row r="44" ht="13.5">
      <c r="AA44" s="316"/>
    </row>
    <row r="45" ht="13.5">
      <c r="AA45" s="316"/>
    </row>
    <row r="46" ht="13.5">
      <c r="AA46" s="316"/>
    </row>
    <row r="47" ht="13.5">
      <c r="AA47" s="316"/>
    </row>
    <row r="48" ht="13.5">
      <c r="AA48" s="316"/>
    </row>
    <row r="49" ht="13.5">
      <c r="AA49" s="316"/>
    </row>
    <row r="50" ht="13.5">
      <c r="AA50" s="316" t="s">
        <v>124</v>
      </c>
    </row>
  </sheetData>
  <sheetProtection/>
  <mergeCells count="98">
    <mergeCell ref="AF2:AK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AI4:AK4"/>
    <mergeCell ref="AL4:AN4"/>
    <mergeCell ref="AO4:AQ4"/>
    <mergeCell ref="AR4:AT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AI5:AK5"/>
    <mergeCell ref="AL5:AN5"/>
    <mergeCell ref="AO5:AQ5"/>
    <mergeCell ref="AR5:AT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AI6:AK6"/>
    <mergeCell ref="AL6:AN6"/>
    <mergeCell ref="AO6:AQ6"/>
    <mergeCell ref="AR6:AT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AI7:AK7"/>
    <mergeCell ref="AL7:AN7"/>
    <mergeCell ref="AO7:AQ7"/>
    <mergeCell ref="AR7:AT7"/>
    <mergeCell ref="C10:H10"/>
    <mergeCell ref="AY11:BE11"/>
    <mergeCell ref="AY12:BE12"/>
    <mergeCell ref="AY16:BE16"/>
    <mergeCell ref="AY20:BE20"/>
    <mergeCell ref="AY31:BF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1:A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workbookViewId="0" topLeftCell="A48">
      <selection activeCell="AH77" sqref="AH77"/>
    </sheetView>
  </sheetViews>
  <sheetFormatPr defaultColWidth="9.00390625" defaultRowHeight="13.5"/>
  <cols>
    <col min="1" max="1" width="5.50390625" style="118" customWidth="1"/>
    <col min="2" max="16" width="2.125" style="118" customWidth="1"/>
    <col min="17" max="17" width="3.125" style="118" customWidth="1"/>
    <col min="18" max="27" width="2.125" style="118" customWidth="1"/>
    <col min="28" max="33" width="2.875" style="118" customWidth="1"/>
    <col min="34" max="16384" width="9.00390625" style="118" customWidth="1"/>
  </cols>
  <sheetData>
    <row r="1" spans="3:28" s="118" customFormat="1" ht="23.25" customHeight="1">
      <c r="C1" s="119" t="s">
        <v>167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3:31" s="118" customFormat="1" ht="18.7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AC2" s="203"/>
      <c r="AD2" s="203"/>
      <c r="AE2" s="203"/>
    </row>
    <row r="4" spans="2:16" s="118" customFormat="1" ht="13.5">
      <c r="B4" s="118" t="s">
        <v>125</v>
      </c>
      <c r="N4"/>
      <c r="P4"/>
    </row>
    <row r="5" spans="6:43" s="118" customFormat="1" ht="13.5">
      <c r="F5" s="120">
        <f>'４節'!I6</f>
        <v>44353</v>
      </c>
      <c r="G5" s="120"/>
      <c r="H5" s="120"/>
      <c r="I5" s="120"/>
      <c r="J5" s="120"/>
      <c r="K5" s="120"/>
      <c r="R5" s="185">
        <f>'４節'!I5</f>
        <v>1</v>
      </c>
      <c r="S5" s="186"/>
      <c r="T5" s="186"/>
      <c r="U5" s="186"/>
      <c r="V5" s="186"/>
      <c r="W5" s="186"/>
      <c r="X5" s="187" t="s">
        <v>57</v>
      </c>
      <c r="AB5" s="204">
        <f>'４節'!I7</f>
        <v>0.3958333333333333</v>
      </c>
      <c r="AC5" s="205"/>
      <c r="AD5" s="205"/>
      <c r="AE5" s="205"/>
      <c r="AJ5" s="231" t="s">
        <v>126</v>
      </c>
      <c r="AK5" s="232" t="s">
        <v>127</v>
      </c>
      <c r="AL5" s="232" t="s">
        <v>128</v>
      </c>
      <c r="AM5" s="232" t="s">
        <v>129</v>
      </c>
      <c r="AN5" s="232" t="s">
        <v>130</v>
      </c>
      <c r="AO5" s="232" t="s">
        <v>131</v>
      </c>
      <c r="AP5" s="232" t="s">
        <v>132</v>
      </c>
      <c r="AQ5" s="232" t="s">
        <v>133</v>
      </c>
    </row>
    <row r="6" spans="2:43" s="118" customFormat="1" ht="13.5">
      <c r="B6" s="121" t="s">
        <v>134</v>
      </c>
      <c r="C6" s="122"/>
      <c r="D6" s="122" t="s">
        <v>135</v>
      </c>
      <c r="E6" s="122"/>
      <c r="F6" s="122"/>
      <c r="G6" s="122"/>
      <c r="H6" s="122"/>
      <c r="I6" s="122" t="s">
        <v>136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137</v>
      </c>
      <c r="AC6" s="122"/>
      <c r="AD6" s="122"/>
      <c r="AE6" s="122"/>
      <c r="AF6" s="122"/>
      <c r="AG6" s="233"/>
      <c r="AM6" s="234"/>
      <c r="AN6" s="234"/>
      <c r="AO6" s="234"/>
      <c r="AP6" s="234"/>
      <c r="AQ6" s="234"/>
    </row>
    <row r="7" spans="2:43" ht="13.5">
      <c r="B7" s="123">
        <v>1</v>
      </c>
      <c r="C7" s="124"/>
      <c r="D7" s="125">
        <f>AB5</f>
        <v>0.3958333333333333</v>
      </c>
      <c r="E7" s="126"/>
      <c r="F7" s="126"/>
      <c r="G7" s="126"/>
      <c r="H7" s="126"/>
      <c r="I7" s="160" t="str">
        <f>'４節'!I9</f>
        <v>旭ヶ丘</v>
      </c>
      <c r="J7" s="160"/>
      <c r="K7" s="160"/>
      <c r="L7" s="160"/>
      <c r="M7" s="160"/>
      <c r="N7" s="160"/>
      <c r="O7" s="161"/>
      <c r="P7" s="162"/>
      <c r="Q7" s="188"/>
      <c r="R7" s="513" t="s">
        <v>138</v>
      </c>
      <c r="S7" s="188"/>
      <c r="T7" s="162"/>
      <c r="U7" s="173" t="str">
        <f>'４節'!K9</f>
        <v>アンフィニ青</v>
      </c>
      <c r="V7" s="173"/>
      <c r="W7" s="173"/>
      <c r="X7" s="173"/>
      <c r="Y7" s="173"/>
      <c r="Z7" s="173"/>
      <c r="AA7" s="173"/>
      <c r="AB7" s="206" t="str">
        <f>'４節'!J9</f>
        <v>中部</v>
      </c>
      <c r="AC7" s="207"/>
      <c r="AD7" s="207"/>
      <c r="AE7" s="207"/>
      <c r="AF7" s="207"/>
      <c r="AG7" s="235"/>
      <c r="AI7" s="118" t="str">
        <f>I7</f>
        <v>旭ヶ丘</v>
      </c>
      <c r="AJ7" s="234">
        <v>0</v>
      </c>
      <c r="AK7" s="234">
        <v>0</v>
      </c>
      <c r="AL7" s="234">
        <v>0</v>
      </c>
      <c r="AM7" s="234">
        <f>Q7+Q9</f>
        <v>0</v>
      </c>
      <c r="AN7" s="234">
        <f>S7+S9</f>
        <v>0</v>
      </c>
      <c r="AO7" s="234">
        <f>AM7-AN7</f>
        <v>0</v>
      </c>
      <c r="AP7" s="234">
        <f>AJ7*3+AL7*1</f>
        <v>0</v>
      </c>
      <c r="AQ7" s="248">
        <v>1</v>
      </c>
    </row>
    <row r="8" spans="2:43" ht="13.5">
      <c r="B8" s="123">
        <v>2</v>
      </c>
      <c r="C8" s="124"/>
      <c r="D8" s="127">
        <f>D7+"1:2０"</f>
        <v>0.45138888888888884</v>
      </c>
      <c r="E8" s="124"/>
      <c r="F8" s="124"/>
      <c r="G8" s="124"/>
      <c r="H8" s="124"/>
      <c r="I8" s="163" t="str">
        <f>AB7</f>
        <v>中部</v>
      </c>
      <c r="J8" s="163"/>
      <c r="K8" s="163"/>
      <c r="L8" s="163"/>
      <c r="M8" s="163"/>
      <c r="N8" s="163"/>
      <c r="O8" s="164"/>
      <c r="P8" s="165"/>
      <c r="Q8" s="189"/>
      <c r="R8" s="514" t="s">
        <v>138</v>
      </c>
      <c r="S8" s="189"/>
      <c r="T8" s="165"/>
      <c r="U8" s="172" t="str">
        <f>U7</f>
        <v>アンフィニ青</v>
      </c>
      <c r="V8" s="172"/>
      <c r="W8" s="172"/>
      <c r="X8" s="172"/>
      <c r="Y8" s="172"/>
      <c r="Z8" s="172"/>
      <c r="AA8" s="172"/>
      <c r="AB8" s="208" t="str">
        <f>I7</f>
        <v>旭ヶ丘</v>
      </c>
      <c r="AC8" s="209"/>
      <c r="AD8" s="209"/>
      <c r="AE8" s="209"/>
      <c r="AF8" s="209"/>
      <c r="AG8" s="236"/>
      <c r="AI8" s="118" t="str">
        <f>I8</f>
        <v>中部</v>
      </c>
      <c r="AJ8" s="234">
        <v>0</v>
      </c>
      <c r="AK8" s="234">
        <v>0</v>
      </c>
      <c r="AL8" s="234">
        <v>0</v>
      </c>
      <c r="AM8" s="234">
        <f>Q8+S9</f>
        <v>0</v>
      </c>
      <c r="AN8" s="234">
        <f>S8+Q9</f>
        <v>0</v>
      </c>
      <c r="AO8" s="234">
        <f>AM8-AN8</f>
        <v>0</v>
      </c>
      <c r="AP8" s="234">
        <f>AJ8*3+AL8*1</f>
        <v>0</v>
      </c>
      <c r="AQ8" s="248">
        <v>2</v>
      </c>
    </row>
    <row r="9" spans="2:43" ht="13.5">
      <c r="B9" s="128">
        <v>3</v>
      </c>
      <c r="C9" s="129"/>
      <c r="D9" s="130">
        <f>D8+"1：2０"</f>
        <v>0.5069444444444444</v>
      </c>
      <c r="E9" s="131"/>
      <c r="F9" s="131"/>
      <c r="G9" s="131"/>
      <c r="H9" s="131"/>
      <c r="I9" s="166" t="str">
        <f>I7</f>
        <v>旭ヶ丘</v>
      </c>
      <c r="J9" s="166"/>
      <c r="K9" s="166"/>
      <c r="L9" s="166"/>
      <c r="M9" s="166"/>
      <c r="N9" s="166"/>
      <c r="O9" s="167"/>
      <c r="P9" s="168"/>
      <c r="Q9" s="190"/>
      <c r="R9" s="515" t="s">
        <v>138</v>
      </c>
      <c r="S9" s="190"/>
      <c r="T9" s="168"/>
      <c r="U9" s="191" t="str">
        <f>AB7</f>
        <v>中部</v>
      </c>
      <c r="V9" s="191"/>
      <c r="W9" s="191"/>
      <c r="X9" s="191"/>
      <c r="Y9" s="191"/>
      <c r="Z9" s="191"/>
      <c r="AA9" s="191"/>
      <c r="AB9" s="210" t="str">
        <f>U7</f>
        <v>アンフィニ青</v>
      </c>
      <c r="AC9" s="211"/>
      <c r="AD9" s="211"/>
      <c r="AE9" s="211"/>
      <c r="AF9" s="211"/>
      <c r="AG9" s="237"/>
      <c r="AI9" s="118" t="str">
        <f>U7</f>
        <v>アンフィニ青</v>
      </c>
      <c r="AJ9" s="234">
        <v>0</v>
      </c>
      <c r="AK9" s="234">
        <v>0</v>
      </c>
      <c r="AL9" s="234">
        <v>0</v>
      </c>
      <c r="AM9" s="234">
        <f>S7+S8</f>
        <v>0</v>
      </c>
      <c r="AN9" s="234">
        <f>Q7+Q8</f>
        <v>0</v>
      </c>
      <c r="AO9" s="234">
        <f>AM9-AN9</f>
        <v>0</v>
      </c>
      <c r="AP9" s="234">
        <f>AJ9*3+AL9*1</f>
        <v>0</v>
      </c>
      <c r="AQ9" s="248">
        <v>3</v>
      </c>
    </row>
    <row r="11" spans="2:16" ht="13.5">
      <c r="B11" s="118" t="s">
        <v>139</v>
      </c>
      <c r="N11"/>
      <c r="P11"/>
    </row>
    <row r="12" spans="6:43" s="118" customFormat="1" ht="13.5">
      <c r="F12" s="120">
        <f>'４節'!L6</f>
        <v>44353</v>
      </c>
      <c r="G12" s="120"/>
      <c r="H12" s="120"/>
      <c r="I12" s="120"/>
      <c r="J12" s="120"/>
      <c r="K12" s="120"/>
      <c r="R12" s="185">
        <f>'４節'!L5</f>
        <v>2</v>
      </c>
      <c r="S12" s="186"/>
      <c r="T12" s="186"/>
      <c r="U12" s="186"/>
      <c r="V12" s="186"/>
      <c r="W12" s="186"/>
      <c r="X12" s="187" t="s">
        <v>57</v>
      </c>
      <c r="AB12" s="204">
        <f>'４節'!L7</f>
        <v>0.3958333333333333</v>
      </c>
      <c r="AC12" s="205"/>
      <c r="AD12" s="205"/>
      <c r="AE12" s="205"/>
      <c r="AJ12" s="231" t="s">
        <v>126</v>
      </c>
      <c r="AK12" s="232" t="s">
        <v>127</v>
      </c>
      <c r="AL12" s="232" t="s">
        <v>128</v>
      </c>
      <c r="AM12" s="232" t="s">
        <v>129</v>
      </c>
      <c r="AN12" s="232" t="s">
        <v>130</v>
      </c>
      <c r="AO12" s="232" t="s">
        <v>131</v>
      </c>
      <c r="AP12" s="232" t="s">
        <v>132</v>
      </c>
      <c r="AQ12" s="232" t="s">
        <v>133</v>
      </c>
    </row>
    <row r="13" spans="2:43" ht="13.5">
      <c r="B13" s="121" t="s">
        <v>134</v>
      </c>
      <c r="C13" s="122"/>
      <c r="D13" s="122" t="s">
        <v>135</v>
      </c>
      <c r="E13" s="122"/>
      <c r="F13" s="122"/>
      <c r="G13" s="122"/>
      <c r="H13" s="122"/>
      <c r="I13" s="122" t="s">
        <v>136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 t="s">
        <v>137</v>
      </c>
      <c r="AC13" s="122"/>
      <c r="AD13" s="122"/>
      <c r="AE13" s="122"/>
      <c r="AF13" s="122"/>
      <c r="AG13" s="233"/>
      <c r="AM13" s="234"/>
      <c r="AN13" s="234"/>
      <c r="AO13" s="234"/>
      <c r="AP13" s="234"/>
      <c r="AQ13" s="234"/>
    </row>
    <row r="14" spans="2:43" ht="13.5">
      <c r="B14" s="123">
        <v>1</v>
      </c>
      <c r="C14" s="124"/>
      <c r="D14" s="125">
        <f>AB12</f>
        <v>0.3958333333333333</v>
      </c>
      <c r="E14" s="126"/>
      <c r="F14" s="126"/>
      <c r="G14" s="126"/>
      <c r="H14" s="126"/>
      <c r="I14" s="160" t="str">
        <f>'４節'!L9</f>
        <v>土田</v>
      </c>
      <c r="J14" s="160"/>
      <c r="K14" s="160"/>
      <c r="L14" s="160"/>
      <c r="M14" s="160"/>
      <c r="N14" s="160"/>
      <c r="O14" s="161"/>
      <c r="P14" s="162"/>
      <c r="Q14" s="188"/>
      <c r="R14" s="513" t="s">
        <v>138</v>
      </c>
      <c r="S14" s="188"/>
      <c r="T14" s="162"/>
      <c r="U14" s="173" t="str">
        <f>'４節'!N9</f>
        <v>大和</v>
      </c>
      <c r="V14" s="173"/>
      <c r="W14" s="173"/>
      <c r="X14" s="173"/>
      <c r="Y14" s="173"/>
      <c r="Z14" s="173"/>
      <c r="AA14" s="173"/>
      <c r="AB14" s="206" t="str">
        <f>'４節'!M9</f>
        <v>武儀</v>
      </c>
      <c r="AC14" s="207"/>
      <c r="AD14" s="207"/>
      <c r="AE14" s="207"/>
      <c r="AF14" s="207"/>
      <c r="AG14" s="235"/>
      <c r="AI14" s="118" t="str">
        <f>I14</f>
        <v>土田</v>
      </c>
      <c r="AJ14" s="234">
        <v>0</v>
      </c>
      <c r="AK14" s="234">
        <v>0</v>
      </c>
      <c r="AL14" s="234">
        <v>0</v>
      </c>
      <c r="AM14" s="234">
        <f>Q14+Q16</f>
        <v>0</v>
      </c>
      <c r="AN14" s="234">
        <f>S14+S16</f>
        <v>0</v>
      </c>
      <c r="AO14" s="234">
        <f>AM14-AN14</f>
        <v>0</v>
      </c>
      <c r="AP14" s="234">
        <f>AJ14*3+AL14*1</f>
        <v>0</v>
      </c>
      <c r="AQ14" s="248">
        <v>1</v>
      </c>
    </row>
    <row r="15" spans="2:43" ht="13.5">
      <c r="B15" s="123">
        <v>2</v>
      </c>
      <c r="C15" s="124"/>
      <c r="D15" s="127">
        <f>D14+"1:2０"</f>
        <v>0.45138888888888884</v>
      </c>
      <c r="E15" s="124"/>
      <c r="F15" s="124"/>
      <c r="G15" s="124"/>
      <c r="H15" s="124"/>
      <c r="I15" s="163" t="str">
        <f>AB14</f>
        <v>武儀</v>
      </c>
      <c r="J15" s="163"/>
      <c r="K15" s="163"/>
      <c r="L15" s="163"/>
      <c r="M15" s="163"/>
      <c r="N15" s="163"/>
      <c r="O15" s="164"/>
      <c r="P15" s="165"/>
      <c r="Q15" s="189"/>
      <c r="R15" s="514" t="s">
        <v>138</v>
      </c>
      <c r="S15" s="189"/>
      <c r="T15" s="165"/>
      <c r="U15" s="172" t="str">
        <f>U14</f>
        <v>大和</v>
      </c>
      <c r="V15" s="172"/>
      <c r="W15" s="172"/>
      <c r="X15" s="172"/>
      <c r="Y15" s="172"/>
      <c r="Z15" s="172"/>
      <c r="AA15" s="172"/>
      <c r="AB15" s="208" t="str">
        <f>I14</f>
        <v>土田</v>
      </c>
      <c r="AC15" s="209"/>
      <c r="AD15" s="209"/>
      <c r="AE15" s="209"/>
      <c r="AF15" s="209"/>
      <c r="AG15" s="236"/>
      <c r="AI15" s="118" t="str">
        <f>I15</f>
        <v>武儀</v>
      </c>
      <c r="AJ15" s="234">
        <v>0</v>
      </c>
      <c r="AK15" s="234">
        <v>0</v>
      </c>
      <c r="AL15" s="234">
        <v>0</v>
      </c>
      <c r="AM15" s="234">
        <f>Q15+S16</f>
        <v>0</v>
      </c>
      <c r="AN15" s="234">
        <f>S15+Q16</f>
        <v>0</v>
      </c>
      <c r="AO15" s="234">
        <f>AM15-AN15</f>
        <v>0</v>
      </c>
      <c r="AP15" s="234">
        <f>AJ15*3+AL15*1</f>
        <v>0</v>
      </c>
      <c r="AQ15" s="248">
        <v>2</v>
      </c>
    </row>
    <row r="16" spans="2:43" ht="13.5">
      <c r="B16" s="128">
        <v>3</v>
      </c>
      <c r="C16" s="129"/>
      <c r="D16" s="130">
        <f>D15+"1：2０"</f>
        <v>0.5069444444444444</v>
      </c>
      <c r="E16" s="131"/>
      <c r="F16" s="131"/>
      <c r="G16" s="131"/>
      <c r="H16" s="131"/>
      <c r="I16" s="166" t="str">
        <f>I14</f>
        <v>土田</v>
      </c>
      <c r="J16" s="166"/>
      <c r="K16" s="166"/>
      <c r="L16" s="166"/>
      <c r="M16" s="166"/>
      <c r="N16" s="166"/>
      <c r="O16" s="167"/>
      <c r="P16" s="168"/>
      <c r="Q16" s="190"/>
      <c r="R16" s="515" t="s">
        <v>138</v>
      </c>
      <c r="S16" s="190"/>
      <c r="T16" s="168"/>
      <c r="U16" s="191" t="str">
        <f>AB14</f>
        <v>武儀</v>
      </c>
      <c r="V16" s="191"/>
      <c r="W16" s="191"/>
      <c r="X16" s="191"/>
      <c r="Y16" s="191"/>
      <c r="Z16" s="191"/>
      <c r="AA16" s="191"/>
      <c r="AB16" s="210" t="str">
        <f>U14</f>
        <v>大和</v>
      </c>
      <c r="AC16" s="211"/>
      <c r="AD16" s="211"/>
      <c r="AE16" s="211"/>
      <c r="AF16" s="211"/>
      <c r="AG16" s="237"/>
      <c r="AI16" s="118" t="str">
        <f>U14</f>
        <v>大和</v>
      </c>
      <c r="AJ16" s="234">
        <v>0</v>
      </c>
      <c r="AK16" s="234">
        <v>0</v>
      </c>
      <c r="AL16" s="234">
        <v>0</v>
      </c>
      <c r="AM16" s="234">
        <f>S14+S15</f>
        <v>0</v>
      </c>
      <c r="AN16" s="234">
        <f>Q14+Q15</f>
        <v>0</v>
      </c>
      <c r="AO16" s="234">
        <f>AM16-AN16</f>
        <v>0</v>
      </c>
      <c r="AP16" s="234">
        <f>AJ16*3+AL16*1</f>
        <v>0</v>
      </c>
      <c r="AQ16" s="248">
        <v>3</v>
      </c>
    </row>
    <row r="18" spans="2:16" ht="13.5">
      <c r="B18" s="118" t="s">
        <v>140</v>
      </c>
      <c r="N18"/>
      <c r="P18"/>
    </row>
    <row r="19" spans="2:43" s="118" customFormat="1" ht="13.5">
      <c r="B19" s="132"/>
      <c r="C19" s="132"/>
      <c r="D19" s="132"/>
      <c r="E19" s="132"/>
      <c r="F19" s="120">
        <f>'４節'!O6</f>
        <v>44353</v>
      </c>
      <c r="G19" s="120"/>
      <c r="H19" s="120"/>
      <c r="I19" s="120"/>
      <c r="J19" s="120"/>
      <c r="K19" s="120"/>
      <c r="L19" s="132"/>
      <c r="M19" s="132"/>
      <c r="N19" s="132"/>
      <c r="O19" s="132"/>
      <c r="P19" s="132"/>
      <c r="Q19" s="132"/>
      <c r="R19" s="185">
        <f>'４節'!O5</f>
        <v>3</v>
      </c>
      <c r="S19" s="186"/>
      <c r="T19" s="186"/>
      <c r="U19" s="186"/>
      <c r="V19" s="186"/>
      <c r="W19" s="186"/>
      <c r="X19" s="192" t="s">
        <v>57</v>
      </c>
      <c r="Y19" s="132"/>
      <c r="Z19" s="132"/>
      <c r="AA19" s="132"/>
      <c r="AB19" s="204">
        <f>'４節'!O7</f>
        <v>0.3958333333333333</v>
      </c>
      <c r="AC19" s="205"/>
      <c r="AD19" s="205"/>
      <c r="AE19" s="205"/>
      <c r="AF19" s="132"/>
      <c r="AG19" s="132"/>
      <c r="AJ19" s="231" t="s">
        <v>126</v>
      </c>
      <c r="AK19" s="232" t="s">
        <v>127</v>
      </c>
      <c r="AL19" s="232" t="s">
        <v>128</v>
      </c>
      <c r="AM19" s="232" t="s">
        <v>129</v>
      </c>
      <c r="AN19" s="232" t="s">
        <v>130</v>
      </c>
      <c r="AO19" s="232" t="s">
        <v>131</v>
      </c>
      <c r="AP19" s="232" t="s">
        <v>132</v>
      </c>
      <c r="AQ19" s="232" t="s">
        <v>133</v>
      </c>
    </row>
    <row r="20" spans="2:43" ht="13.5">
      <c r="B20" s="121" t="s">
        <v>134</v>
      </c>
      <c r="C20" s="122"/>
      <c r="D20" s="122" t="s">
        <v>135</v>
      </c>
      <c r="E20" s="122"/>
      <c r="F20" s="122"/>
      <c r="G20" s="122"/>
      <c r="H20" s="122"/>
      <c r="I20" s="122" t="s">
        <v>136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 t="s">
        <v>137</v>
      </c>
      <c r="AC20" s="122"/>
      <c r="AD20" s="122"/>
      <c r="AE20" s="122"/>
      <c r="AF20" s="122"/>
      <c r="AG20" s="233"/>
      <c r="AM20" s="234"/>
      <c r="AN20" s="234"/>
      <c r="AO20" s="234"/>
      <c r="AP20" s="234"/>
      <c r="AQ20" s="234"/>
    </row>
    <row r="21" spans="2:43" ht="13.5">
      <c r="B21" s="123">
        <v>1</v>
      </c>
      <c r="C21" s="124"/>
      <c r="D21" s="125">
        <f>AB19</f>
        <v>0.3958333333333333</v>
      </c>
      <c r="E21" s="126"/>
      <c r="F21" s="126"/>
      <c r="G21" s="126"/>
      <c r="H21" s="126"/>
      <c r="I21" s="160" t="str">
        <f>'４節'!O9</f>
        <v>郡上八幡</v>
      </c>
      <c r="J21" s="160"/>
      <c r="K21" s="160"/>
      <c r="L21" s="160"/>
      <c r="M21" s="160"/>
      <c r="N21" s="160"/>
      <c r="O21" s="161"/>
      <c r="P21" s="162"/>
      <c r="Q21" s="188"/>
      <c r="R21" s="513" t="s">
        <v>138</v>
      </c>
      <c r="S21" s="188"/>
      <c r="T21" s="162"/>
      <c r="U21" s="173" t="str">
        <f>'４節'!Q9</f>
        <v>美濃</v>
      </c>
      <c r="V21" s="173"/>
      <c r="W21" s="173"/>
      <c r="X21" s="173"/>
      <c r="Y21" s="173"/>
      <c r="Z21" s="173"/>
      <c r="AA21" s="173"/>
      <c r="AB21" s="206" t="str">
        <f>'４節'!P9</f>
        <v>御嵩</v>
      </c>
      <c r="AC21" s="207"/>
      <c r="AD21" s="207"/>
      <c r="AE21" s="207"/>
      <c r="AF21" s="207"/>
      <c r="AG21" s="235"/>
      <c r="AI21" s="118" t="str">
        <f>I21</f>
        <v>郡上八幡</v>
      </c>
      <c r="AJ21" s="234">
        <v>0</v>
      </c>
      <c r="AK21" s="234">
        <v>0</v>
      </c>
      <c r="AL21" s="234">
        <v>0</v>
      </c>
      <c r="AM21" s="234">
        <f>Q21+Q23</f>
        <v>0</v>
      </c>
      <c r="AN21" s="234">
        <f>S21+S23</f>
        <v>0</v>
      </c>
      <c r="AO21" s="234">
        <f>AM21-AN21</f>
        <v>0</v>
      </c>
      <c r="AP21" s="234">
        <f>AJ21*3+AL21*1</f>
        <v>0</v>
      </c>
      <c r="AQ21" s="248">
        <v>1</v>
      </c>
    </row>
    <row r="22" spans="2:43" ht="13.5">
      <c r="B22" s="123">
        <v>2</v>
      </c>
      <c r="C22" s="124"/>
      <c r="D22" s="127">
        <f>D21+"1:2０"</f>
        <v>0.45138888888888884</v>
      </c>
      <c r="E22" s="124"/>
      <c r="F22" s="124"/>
      <c r="G22" s="124"/>
      <c r="H22" s="124"/>
      <c r="I22" s="163" t="str">
        <f>AB21</f>
        <v>御嵩</v>
      </c>
      <c r="J22" s="163"/>
      <c r="K22" s="163"/>
      <c r="L22" s="163"/>
      <c r="M22" s="163"/>
      <c r="N22" s="163"/>
      <c r="O22" s="164"/>
      <c r="P22" s="165"/>
      <c r="Q22" s="189"/>
      <c r="R22" s="514" t="s">
        <v>138</v>
      </c>
      <c r="S22" s="189"/>
      <c r="T22" s="165"/>
      <c r="U22" s="172" t="str">
        <f>U21</f>
        <v>美濃</v>
      </c>
      <c r="V22" s="172"/>
      <c r="W22" s="172"/>
      <c r="X22" s="172"/>
      <c r="Y22" s="172"/>
      <c r="Z22" s="172"/>
      <c r="AA22" s="172"/>
      <c r="AB22" s="208" t="str">
        <f>I21</f>
        <v>郡上八幡</v>
      </c>
      <c r="AC22" s="209"/>
      <c r="AD22" s="209"/>
      <c r="AE22" s="209"/>
      <c r="AF22" s="209"/>
      <c r="AG22" s="236"/>
      <c r="AI22" s="118" t="str">
        <f>I22</f>
        <v>御嵩</v>
      </c>
      <c r="AJ22" s="234">
        <v>0</v>
      </c>
      <c r="AK22" s="234">
        <v>0</v>
      </c>
      <c r="AL22" s="234">
        <v>0</v>
      </c>
      <c r="AM22" s="234">
        <f>Q22+S23</f>
        <v>0</v>
      </c>
      <c r="AN22" s="234">
        <f>S22+Q23</f>
        <v>0</v>
      </c>
      <c r="AO22" s="234">
        <f>AM22-AN22</f>
        <v>0</v>
      </c>
      <c r="AP22" s="234">
        <f>AJ22*3+AL22*1</f>
        <v>0</v>
      </c>
      <c r="AQ22" s="248">
        <v>2</v>
      </c>
    </row>
    <row r="23" spans="2:43" ht="12.75" customHeight="1">
      <c r="B23" s="128">
        <v>3</v>
      </c>
      <c r="C23" s="129"/>
      <c r="D23" s="130">
        <f>D22+"1：2０"</f>
        <v>0.5069444444444444</v>
      </c>
      <c r="E23" s="131"/>
      <c r="F23" s="131"/>
      <c r="G23" s="131"/>
      <c r="H23" s="131"/>
      <c r="I23" s="166" t="str">
        <f>I21</f>
        <v>郡上八幡</v>
      </c>
      <c r="J23" s="166"/>
      <c r="K23" s="166"/>
      <c r="L23" s="166"/>
      <c r="M23" s="166"/>
      <c r="N23" s="166"/>
      <c r="O23" s="167"/>
      <c r="P23" s="168"/>
      <c r="Q23" s="190"/>
      <c r="R23" s="515" t="s">
        <v>138</v>
      </c>
      <c r="S23" s="190"/>
      <c r="T23" s="168"/>
      <c r="U23" s="191" t="str">
        <f>AB21</f>
        <v>御嵩</v>
      </c>
      <c r="V23" s="191"/>
      <c r="W23" s="191"/>
      <c r="X23" s="191"/>
      <c r="Y23" s="191"/>
      <c r="Z23" s="191"/>
      <c r="AA23" s="191"/>
      <c r="AB23" s="210" t="str">
        <f>U21</f>
        <v>美濃</v>
      </c>
      <c r="AC23" s="211"/>
      <c r="AD23" s="211"/>
      <c r="AE23" s="211"/>
      <c r="AF23" s="211"/>
      <c r="AG23" s="237"/>
      <c r="AI23" s="118" t="str">
        <f>U21</f>
        <v>美濃</v>
      </c>
      <c r="AJ23" s="234">
        <v>0</v>
      </c>
      <c r="AK23" s="234">
        <v>0</v>
      </c>
      <c r="AL23" s="234">
        <v>0</v>
      </c>
      <c r="AM23" s="234">
        <f>S21+S22</f>
        <v>0</v>
      </c>
      <c r="AN23" s="234">
        <f>Q21+Q22</f>
        <v>0</v>
      </c>
      <c r="AO23" s="234">
        <f>AM23-AN23</f>
        <v>0</v>
      </c>
      <c r="AP23" s="234">
        <f>AJ23*3+AL23*1</f>
        <v>0</v>
      </c>
      <c r="AQ23" s="248">
        <v>3</v>
      </c>
    </row>
    <row r="24" ht="13.5" hidden="1"/>
    <row r="25" spans="2:16" ht="13.5" hidden="1">
      <c r="B25" s="118" t="s">
        <v>141</v>
      </c>
      <c r="N25"/>
      <c r="P25"/>
    </row>
    <row r="26" spans="2:43" s="118" customFormat="1" ht="13.5" hidden="1">
      <c r="B26" s="132"/>
      <c r="C26" s="132"/>
      <c r="D26" s="132"/>
      <c r="E26" s="132"/>
      <c r="F26" s="120">
        <f>'４節'!R6</f>
        <v>43989</v>
      </c>
      <c r="G26" s="120"/>
      <c r="H26" s="120"/>
      <c r="I26" s="120"/>
      <c r="J26" s="120"/>
      <c r="K26" s="120"/>
      <c r="L26" s="132"/>
      <c r="M26" s="132"/>
      <c r="N26" s="132"/>
      <c r="O26" s="132"/>
      <c r="P26" s="132"/>
      <c r="Q26" s="132"/>
      <c r="R26" s="185">
        <f>'４節'!R5</f>
        <v>4</v>
      </c>
      <c r="S26" s="186"/>
      <c r="T26" s="186"/>
      <c r="U26" s="186"/>
      <c r="V26" s="186"/>
      <c r="W26" s="186"/>
      <c r="X26" s="192" t="s">
        <v>57</v>
      </c>
      <c r="Y26" s="132"/>
      <c r="Z26" s="132"/>
      <c r="AA26" s="132"/>
      <c r="AB26" s="204">
        <f>'４節'!R7</f>
        <v>0.3958333333333333</v>
      </c>
      <c r="AC26" s="205"/>
      <c r="AD26" s="205"/>
      <c r="AE26" s="205"/>
      <c r="AF26" s="132"/>
      <c r="AG26" s="132"/>
      <c r="AJ26" s="231" t="s">
        <v>126</v>
      </c>
      <c r="AK26" s="232" t="s">
        <v>127</v>
      </c>
      <c r="AL26" s="232" t="s">
        <v>128</v>
      </c>
      <c r="AM26" s="232" t="s">
        <v>129</v>
      </c>
      <c r="AN26" s="232" t="s">
        <v>130</v>
      </c>
      <c r="AO26" s="232" t="s">
        <v>131</v>
      </c>
      <c r="AP26" s="232" t="s">
        <v>132</v>
      </c>
      <c r="AQ26" s="232" t="s">
        <v>133</v>
      </c>
    </row>
    <row r="27" spans="2:43" ht="13.5" hidden="1">
      <c r="B27" s="121" t="s">
        <v>134</v>
      </c>
      <c r="C27" s="122"/>
      <c r="D27" s="122" t="s">
        <v>135</v>
      </c>
      <c r="E27" s="122"/>
      <c r="F27" s="122"/>
      <c r="G27" s="122"/>
      <c r="H27" s="122"/>
      <c r="I27" s="122" t="s">
        <v>136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 t="s">
        <v>137</v>
      </c>
      <c r="AC27" s="122"/>
      <c r="AD27" s="122"/>
      <c r="AE27" s="122"/>
      <c r="AF27" s="122"/>
      <c r="AG27" s="233"/>
      <c r="AM27" s="234"/>
      <c r="AN27" s="234"/>
      <c r="AO27" s="234"/>
      <c r="AP27" s="234"/>
      <c r="AQ27" s="234"/>
    </row>
    <row r="28" spans="2:43" ht="13.5" hidden="1">
      <c r="B28" s="123">
        <v>1</v>
      </c>
      <c r="C28" s="124"/>
      <c r="D28" s="125">
        <f>AB26</f>
        <v>0.3958333333333333</v>
      </c>
      <c r="E28" s="126"/>
      <c r="F28" s="126"/>
      <c r="G28" s="126"/>
      <c r="H28" s="126"/>
      <c r="I28" s="160">
        <f>'４節'!R9</f>
        <v>0</v>
      </c>
      <c r="J28" s="160"/>
      <c r="K28" s="160"/>
      <c r="L28" s="160"/>
      <c r="M28" s="160"/>
      <c r="N28" s="160"/>
      <c r="O28" s="161"/>
      <c r="P28" s="162"/>
      <c r="Q28" s="188"/>
      <c r="R28" s="513" t="s">
        <v>138</v>
      </c>
      <c r="S28" s="188"/>
      <c r="T28" s="162"/>
      <c r="U28" s="173">
        <f>'４節'!T9</f>
        <v>0</v>
      </c>
      <c r="V28" s="173"/>
      <c r="W28" s="173"/>
      <c r="X28" s="173"/>
      <c r="Y28" s="173"/>
      <c r="Z28" s="173"/>
      <c r="AA28" s="173"/>
      <c r="AB28" s="206">
        <f>'４節'!S9</f>
        <v>0</v>
      </c>
      <c r="AC28" s="207"/>
      <c r="AD28" s="207"/>
      <c r="AE28" s="207"/>
      <c r="AF28" s="207"/>
      <c r="AG28" s="235"/>
      <c r="AI28" s="118">
        <f>I28</f>
        <v>0</v>
      </c>
      <c r="AJ28" s="234">
        <v>0</v>
      </c>
      <c r="AK28" s="234">
        <v>0</v>
      </c>
      <c r="AL28" s="234">
        <v>0</v>
      </c>
      <c r="AM28" s="234">
        <f>Q28+Q30</f>
        <v>0</v>
      </c>
      <c r="AN28" s="234">
        <f>S28+S30</f>
        <v>0</v>
      </c>
      <c r="AO28" s="234">
        <f>AM28-AN28</f>
        <v>0</v>
      </c>
      <c r="AP28" s="234">
        <f>AJ28*3+AL28*1</f>
        <v>0</v>
      </c>
      <c r="AQ28" s="248">
        <v>1</v>
      </c>
    </row>
    <row r="29" spans="2:43" ht="13.5" hidden="1">
      <c r="B29" s="123">
        <v>2</v>
      </c>
      <c r="C29" s="124"/>
      <c r="D29" s="127">
        <f>D28+"1:2０"</f>
        <v>0.45138888888888884</v>
      </c>
      <c r="E29" s="124"/>
      <c r="F29" s="124"/>
      <c r="G29" s="124"/>
      <c r="H29" s="124"/>
      <c r="I29" s="163">
        <f>AB28</f>
        <v>0</v>
      </c>
      <c r="J29" s="163"/>
      <c r="K29" s="163"/>
      <c r="L29" s="163"/>
      <c r="M29" s="163"/>
      <c r="N29" s="163"/>
      <c r="O29" s="164"/>
      <c r="P29" s="165"/>
      <c r="Q29" s="189"/>
      <c r="R29" s="514" t="s">
        <v>138</v>
      </c>
      <c r="S29" s="189"/>
      <c r="T29" s="165"/>
      <c r="U29" s="172">
        <f>U28</f>
        <v>0</v>
      </c>
      <c r="V29" s="172"/>
      <c r="W29" s="172"/>
      <c r="X29" s="172"/>
      <c r="Y29" s="172"/>
      <c r="Z29" s="172"/>
      <c r="AA29" s="172"/>
      <c r="AB29" s="208">
        <f>I28</f>
        <v>0</v>
      </c>
      <c r="AC29" s="209"/>
      <c r="AD29" s="209"/>
      <c r="AE29" s="209"/>
      <c r="AF29" s="209"/>
      <c r="AG29" s="236"/>
      <c r="AI29" s="118">
        <f>I29</f>
        <v>0</v>
      </c>
      <c r="AJ29" s="234">
        <v>0</v>
      </c>
      <c r="AK29" s="234">
        <v>0</v>
      </c>
      <c r="AL29" s="234">
        <v>0</v>
      </c>
      <c r="AM29" s="234">
        <f>Q29+S30</f>
        <v>0</v>
      </c>
      <c r="AN29" s="234">
        <f>S29+Q30</f>
        <v>0</v>
      </c>
      <c r="AO29" s="234">
        <f>AM29-AN29</f>
        <v>0</v>
      </c>
      <c r="AP29" s="234">
        <f>AJ29*3+AL29*1</f>
        <v>0</v>
      </c>
      <c r="AQ29" s="248">
        <v>2</v>
      </c>
    </row>
    <row r="30" spans="2:43" ht="13.5" customHeight="1" hidden="1">
      <c r="B30" s="128">
        <v>3</v>
      </c>
      <c r="C30" s="129"/>
      <c r="D30" s="130">
        <f>D29+"1：2０"</f>
        <v>0.5069444444444444</v>
      </c>
      <c r="E30" s="131"/>
      <c r="F30" s="131"/>
      <c r="G30" s="131"/>
      <c r="H30" s="131"/>
      <c r="I30" s="166">
        <f>I28</f>
        <v>0</v>
      </c>
      <c r="J30" s="166"/>
      <c r="K30" s="166"/>
      <c r="L30" s="166"/>
      <c r="M30" s="166"/>
      <c r="N30" s="166"/>
      <c r="O30" s="167"/>
      <c r="P30" s="168"/>
      <c r="Q30" s="190"/>
      <c r="R30" s="515" t="s">
        <v>138</v>
      </c>
      <c r="S30" s="190"/>
      <c r="T30" s="168"/>
      <c r="U30" s="191">
        <f>AB28</f>
        <v>0</v>
      </c>
      <c r="V30" s="191"/>
      <c r="W30" s="191"/>
      <c r="X30" s="191"/>
      <c r="Y30" s="191"/>
      <c r="Z30" s="191"/>
      <c r="AA30" s="191"/>
      <c r="AB30" s="210">
        <f>U28</f>
        <v>0</v>
      </c>
      <c r="AC30" s="211"/>
      <c r="AD30" s="211"/>
      <c r="AE30" s="211"/>
      <c r="AF30" s="211"/>
      <c r="AG30" s="237"/>
      <c r="AI30" s="118">
        <f>U28</f>
        <v>0</v>
      </c>
      <c r="AJ30" s="234">
        <v>0</v>
      </c>
      <c r="AK30" s="234">
        <v>0</v>
      </c>
      <c r="AL30" s="234">
        <v>0</v>
      </c>
      <c r="AM30" s="234">
        <f>S28+S29</f>
        <v>0</v>
      </c>
      <c r="AN30" s="234">
        <f>Q28+Q29</f>
        <v>0</v>
      </c>
      <c r="AO30" s="234">
        <f>AM30-AN30</f>
        <v>0</v>
      </c>
      <c r="AP30" s="234">
        <f>AJ30*3+AL30*1</f>
        <v>0</v>
      </c>
      <c r="AQ30" s="248">
        <v>3</v>
      </c>
    </row>
    <row r="31" ht="13.5" hidden="1"/>
    <row r="32" spans="2:16" ht="13.5" hidden="1">
      <c r="B32" s="118" t="s">
        <v>142</v>
      </c>
      <c r="N32"/>
      <c r="P32"/>
    </row>
    <row r="33" spans="2:43" s="118" customFormat="1" ht="13.5" hidden="1">
      <c r="B33" s="132"/>
      <c r="C33" s="132"/>
      <c r="D33" s="132"/>
      <c r="E33" s="132"/>
      <c r="F33" s="120">
        <f>'４節'!U6</f>
        <v>43989</v>
      </c>
      <c r="G33" s="120"/>
      <c r="H33" s="120"/>
      <c r="I33" s="120"/>
      <c r="J33" s="120"/>
      <c r="K33" s="120"/>
      <c r="L33" s="132"/>
      <c r="M33" s="132"/>
      <c r="N33" s="132"/>
      <c r="O33" s="132"/>
      <c r="P33" s="132"/>
      <c r="Q33" s="132"/>
      <c r="R33" s="185">
        <f>'４節'!U5</f>
        <v>5</v>
      </c>
      <c r="S33" s="186"/>
      <c r="T33" s="186"/>
      <c r="U33" s="186"/>
      <c r="V33" s="186"/>
      <c r="W33" s="186"/>
      <c r="X33" s="192" t="s">
        <v>57</v>
      </c>
      <c r="Y33" s="132"/>
      <c r="Z33" s="132"/>
      <c r="AA33" s="132"/>
      <c r="AB33" s="204">
        <f>'４節'!U7</f>
        <v>0.3958333333333333</v>
      </c>
      <c r="AC33" s="205"/>
      <c r="AD33" s="205"/>
      <c r="AE33" s="205"/>
      <c r="AF33" s="132"/>
      <c r="AG33" s="132"/>
      <c r="AJ33" s="231" t="s">
        <v>126</v>
      </c>
      <c r="AK33" s="232" t="s">
        <v>127</v>
      </c>
      <c r="AL33" s="232" t="s">
        <v>128</v>
      </c>
      <c r="AM33" s="232" t="s">
        <v>129</v>
      </c>
      <c r="AN33" s="232" t="s">
        <v>130</v>
      </c>
      <c r="AO33" s="232" t="s">
        <v>131</v>
      </c>
      <c r="AP33" s="232" t="s">
        <v>132</v>
      </c>
      <c r="AQ33" s="232" t="s">
        <v>133</v>
      </c>
    </row>
    <row r="34" spans="2:43" ht="13.5" hidden="1">
      <c r="B34" s="121" t="s">
        <v>134</v>
      </c>
      <c r="C34" s="122"/>
      <c r="D34" s="122" t="s">
        <v>135</v>
      </c>
      <c r="E34" s="122"/>
      <c r="F34" s="122"/>
      <c r="G34" s="122"/>
      <c r="H34" s="122"/>
      <c r="I34" s="122" t="s">
        <v>136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 t="s">
        <v>137</v>
      </c>
      <c r="AC34" s="122"/>
      <c r="AD34" s="122"/>
      <c r="AE34" s="122"/>
      <c r="AF34" s="122"/>
      <c r="AG34" s="233"/>
      <c r="AM34" s="234"/>
      <c r="AN34" s="234"/>
      <c r="AO34" s="234"/>
      <c r="AP34" s="234"/>
      <c r="AQ34" s="234"/>
    </row>
    <row r="35" spans="2:43" ht="13.5" hidden="1">
      <c r="B35" s="123">
        <v>1</v>
      </c>
      <c r="C35" s="124"/>
      <c r="D35" s="125">
        <f>AB33</f>
        <v>0.3958333333333333</v>
      </c>
      <c r="E35" s="126"/>
      <c r="F35" s="126"/>
      <c r="G35" s="126"/>
      <c r="H35" s="126"/>
      <c r="I35" s="160">
        <f>'４節'!U9</f>
        <v>0</v>
      </c>
      <c r="J35" s="160"/>
      <c r="K35" s="160"/>
      <c r="L35" s="160"/>
      <c r="M35" s="160"/>
      <c r="N35" s="160"/>
      <c r="O35" s="161"/>
      <c r="P35" s="162"/>
      <c r="Q35" s="188"/>
      <c r="R35" s="513" t="s">
        <v>138</v>
      </c>
      <c r="S35" s="188"/>
      <c r="T35" s="162"/>
      <c r="U35" s="173">
        <f>'４節'!W9</f>
        <v>0</v>
      </c>
      <c r="V35" s="173"/>
      <c r="W35" s="173"/>
      <c r="X35" s="173"/>
      <c r="Y35" s="173"/>
      <c r="Z35" s="173"/>
      <c r="AA35" s="173"/>
      <c r="AB35" s="206">
        <f>'４節'!V9</f>
        <v>0</v>
      </c>
      <c r="AC35" s="207"/>
      <c r="AD35" s="207"/>
      <c r="AE35" s="207"/>
      <c r="AF35" s="207"/>
      <c r="AG35" s="235"/>
      <c r="AI35" s="118">
        <f>I35</f>
        <v>0</v>
      </c>
      <c r="AJ35" s="234">
        <v>0</v>
      </c>
      <c r="AK35" s="234">
        <v>0</v>
      </c>
      <c r="AL35" s="234">
        <v>0</v>
      </c>
      <c r="AM35" s="234">
        <f>Q35+Q37</f>
        <v>0</v>
      </c>
      <c r="AN35" s="234">
        <f>S35+S37</f>
        <v>0</v>
      </c>
      <c r="AO35" s="234">
        <f>AM35-AN35</f>
        <v>0</v>
      </c>
      <c r="AP35" s="234">
        <f>AJ35*3+AL35*1</f>
        <v>0</v>
      </c>
      <c r="AQ35" s="248">
        <v>2</v>
      </c>
    </row>
    <row r="36" spans="2:43" ht="13.5" hidden="1">
      <c r="B36" s="123">
        <v>2</v>
      </c>
      <c r="C36" s="124"/>
      <c r="D36" s="127">
        <f>D35+"1:2０"</f>
        <v>0.45138888888888884</v>
      </c>
      <c r="E36" s="124"/>
      <c r="F36" s="124"/>
      <c r="G36" s="124"/>
      <c r="H36" s="124"/>
      <c r="I36" s="163">
        <f>AB35</f>
        <v>0</v>
      </c>
      <c r="J36" s="163"/>
      <c r="K36" s="163"/>
      <c r="L36" s="163"/>
      <c r="M36" s="163"/>
      <c r="N36" s="163"/>
      <c r="O36" s="164"/>
      <c r="P36" s="165"/>
      <c r="Q36" s="189"/>
      <c r="R36" s="514" t="s">
        <v>138</v>
      </c>
      <c r="S36" s="189"/>
      <c r="T36" s="165"/>
      <c r="U36" s="172">
        <f>U35</f>
        <v>0</v>
      </c>
      <c r="V36" s="172"/>
      <c r="W36" s="172"/>
      <c r="X36" s="172"/>
      <c r="Y36" s="172"/>
      <c r="Z36" s="172"/>
      <c r="AA36" s="172"/>
      <c r="AB36" s="208">
        <f>I35</f>
        <v>0</v>
      </c>
      <c r="AC36" s="209"/>
      <c r="AD36" s="209"/>
      <c r="AE36" s="209"/>
      <c r="AF36" s="209"/>
      <c r="AG36" s="236"/>
      <c r="AI36" s="118">
        <f>I36</f>
        <v>0</v>
      </c>
      <c r="AJ36" s="234">
        <v>0</v>
      </c>
      <c r="AK36" s="234">
        <v>0</v>
      </c>
      <c r="AL36" s="234">
        <v>0</v>
      </c>
      <c r="AM36" s="234">
        <f>Q36+S37</f>
        <v>0</v>
      </c>
      <c r="AN36" s="234">
        <f>S36+Q37</f>
        <v>0</v>
      </c>
      <c r="AO36" s="234">
        <f>AM36-AN36</f>
        <v>0</v>
      </c>
      <c r="AP36" s="234">
        <f>AJ36*3+AL36*1</f>
        <v>0</v>
      </c>
      <c r="AQ36" s="248">
        <v>3</v>
      </c>
    </row>
    <row r="37" spans="2:43" ht="13.5" hidden="1">
      <c r="B37" s="128">
        <v>3</v>
      </c>
      <c r="C37" s="129"/>
      <c r="D37" s="130">
        <f>D36+"1：2０"</f>
        <v>0.5069444444444444</v>
      </c>
      <c r="E37" s="131"/>
      <c r="F37" s="131"/>
      <c r="G37" s="131"/>
      <c r="H37" s="131"/>
      <c r="I37" s="166">
        <f>I35</f>
        <v>0</v>
      </c>
      <c r="J37" s="166"/>
      <c r="K37" s="166"/>
      <c r="L37" s="166"/>
      <c r="M37" s="166"/>
      <c r="N37" s="166"/>
      <c r="O37" s="167"/>
      <c r="P37" s="168"/>
      <c r="Q37" s="190"/>
      <c r="R37" s="515" t="s">
        <v>138</v>
      </c>
      <c r="S37" s="190"/>
      <c r="T37" s="168"/>
      <c r="U37" s="191">
        <f>AB35</f>
        <v>0</v>
      </c>
      <c r="V37" s="191"/>
      <c r="W37" s="191"/>
      <c r="X37" s="191"/>
      <c r="Y37" s="191"/>
      <c r="Z37" s="191"/>
      <c r="AA37" s="191"/>
      <c r="AB37" s="210">
        <f>U35</f>
        <v>0</v>
      </c>
      <c r="AC37" s="211"/>
      <c r="AD37" s="211"/>
      <c r="AE37" s="211"/>
      <c r="AF37" s="211"/>
      <c r="AG37" s="237"/>
      <c r="AI37" s="118">
        <f>U35</f>
        <v>0</v>
      </c>
      <c r="AJ37" s="234">
        <v>0</v>
      </c>
      <c r="AK37" s="234">
        <v>0</v>
      </c>
      <c r="AL37" s="234">
        <v>0</v>
      </c>
      <c r="AM37" s="234">
        <f>S35+S36</f>
        <v>0</v>
      </c>
      <c r="AN37" s="234">
        <f>Q35+Q36</f>
        <v>0</v>
      </c>
      <c r="AO37" s="234">
        <f>AM37-AN37</f>
        <v>0</v>
      </c>
      <c r="AP37" s="234">
        <f>AJ37*3+AL37*1</f>
        <v>0</v>
      </c>
      <c r="AQ37" s="248">
        <v>1</v>
      </c>
    </row>
    <row r="38" ht="13.5" hidden="1"/>
    <row r="39" spans="2:16" ht="13.5" hidden="1">
      <c r="B39" s="118" t="s">
        <v>143</v>
      </c>
      <c r="N39"/>
      <c r="P39"/>
    </row>
    <row r="40" spans="2:43" s="118" customFormat="1" ht="13.5" hidden="1">
      <c r="B40" s="132"/>
      <c r="C40" s="132"/>
      <c r="D40" s="132"/>
      <c r="E40" s="132"/>
      <c r="F40" s="120">
        <f>'４節'!X6</f>
        <v>43989</v>
      </c>
      <c r="G40" s="120"/>
      <c r="H40" s="120"/>
      <c r="I40" s="120"/>
      <c r="J40" s="120"/>
      <c r="K40" s="120"/>
      <c r="L40" s="132"/>
      <c r="M40" s="132"/>
      <c r="N40" s="132"/>
      <c r="O40" s="132"/>
      <c r="P40" s="132"/>
      <c r="Q40" s="132"/>
      <c r="R40" s="185">
        <f>'４節'!X5</f>
        <v>6</v>
      </c>
      <c r="S40" s="186"/>
      <c r="T40" s="186"/>
      <c r="U40" s="186"/>
      <c r="V40" s="186"/>
      <c r="W40" s="186"/>
      <c r="X40" s="192" t="s">
        <v>57</v>
      </c>
      <c r="Y40" s="132"/>
      <c r="Z40" s="132"/>
      <c r="AA40" s="132"/>
      <c r="AB40" s="204">
        <f>'４節'!X7</f>
        <v>0.3958333333333333</v>
      </c>
      <c r="AC40" s="205"/>
      <c r="AD40" s="205"/>
      <c r="AE40" s="205"/>
      <c r="AF40" s="132"/>
      <c r="AG40" s="132"/>
      <c r="AJ40" s="231" t="s">
        <v>126</v>
      </c>
      <c r="AK40" s="232" t="s">
        <v>127</v>
      </c>
      <c r="AL40" s="232" t="s">
        <v>128</v>
      </c>
      <c r="AM40" s="232" t="s">
        <v>129</v>
      </c>
      <c r="AN40" s="232" t="s">
        <v>130</v>
      </c>
      <c r="AO40" s="232" t="s">
        <v>131</v>
      </c>
      <c r="AP40" s="232" t="s">
        <v>132</v>
      </c>
      <c r="AQ40" s="232" t="s">
        <v>133</v>
      </c>
    </row>
    <row r="41" spans="2:42" ht="13.5" hidden="1">
      <c r="B41" s="121" t="s">
        <v>134</v>
      </c>
      <c r="C41" s="122"/>
      <c r="D41" s="122" t="s">
        <v>135</v>
      </c>
      <c r="E41" s="122"/>
      <c r="F41" s="122"/>
      <c r="G41" s="122"/>
      <c r="H41" s="122"/>
      <c r="I41" s="122" t="s">
        <v>136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 t="s">
        <v>137</v>
      </c>
      <c r="AC41" s="122"/>
      <c r="AD41" s="122"/>
      <c r="AE41" s="122"/>
      <c r="AF41" s="122"/>
      <c r="AG41" s="233"/>
      <c r="AM41" s="234"/>
      <c r="AN41" s="234"/>
      <c r="AO41" s="234"/>
      <c r="AP41" s="234"/>
    </row>
    <row r="42" spans="2:43" ht="13.5" hidden="1">
      <c r="B42" s="123">
        <v>1</v>
      </c>
      <c r="C42" s="124"/>
      <c r="D42" s="125">
        <f>AB40</f>
        <v>0.3958333333333333</v>
      </c>
      <c r="E42" s="126"/>
      <c r="F42" s="126"/>
      <c r="G42" s="126"/>
      <c r="H42" s="126"/>
      <c r="I42" s="160">
        <f>'４節'!X9</f>
        <v>0</v>
      </c>
      <c r="J42" s="160"/>
      <c r="K42" s="160"/>
      <c r="L42" s="160"/>
      <c r="M42" s="160"/>
      <c r="N42" s="160"/>
      <c r="O42" s="161"/>
      <c r="P42" s="162"/>
      <c r="Q42" s="188"/>
      <c r="R42" s="513" t="s">
        <v>138</v>
      </c>
      <c r="S42" s="188"/>
      <c r="T42" s="162"/>
      <c r="U42" s="173">
        <f>'４節'!Z9</f>
        <v>0</v>
      </c>
      <c r="V42" s="173"/>
      <c r="W42" s="173"/>
      <c r="X42" s="173"/>
      <c r="Y42" s="173"/>
      <c r="Z42" s="173"/>
      <c r="AA42" s="173"/>
      <c r="AB42" s="206">
        <f>'４節'!Y9</f>
        <v>0</v>
      </c>
      <c r="AC42" s="207"/>
      <c r="AD42" s="207"/>
      <c r="AE42" s="207"/>
      <c r="AF42" s="207"/>
      <c r="AG42" s="235"/>
      <c r="AI42" s="118">
        <f>I42</f>
        <v>0</v>
      </c>
      <c r="AJ42" s="234">
        <v>0</v>
      </c>
      <c r="AK42" s="234">
        <v>0</v>
      </c>
      <c r="AL42" s="234">
        <v>0</v>
      </c>
      <c r="AM42" s="234">
        <f>Q42+Q44</f>
        <v>0</v>
      </c>
      <c r="AN42" s="234">
        <f>S42+S44</f>
        <v>0</v>
      </c>
      <c r="AO42" s="234">
        <f>AM42-AN42</f>
        <v>0</v>
      </c>
      <c r="AP42" s="234">
        <f>AJ42*3+AL42*1</f>
        <v>0</v>
      </c>
      <c r="AQ42" s="248">
        <v>2</v>
      </c>
    </row>
    <row r="43" spans="2:43" ht="13.5" hidden="1">
      <c r="B43" s="123">
        <v>2</v>
      </c>
      <c r="C43" s="124"/>
      <c r="D43" s="127">
        <f>D42+"1:2０"</f>
        <v>0.45138888888888884</v>
      </c>
      <c r="E43" s="124"/>
      <c r="F43" s="124"/>
      <c r="G43" s="124"/>
      <c r="H43" s="124"/>
      <c r="I43" s="163">
        <f>AB42</f>
        <v>0</v>
      </c>
      <c r="J43" s="163"/>
      <c r="K43" s="163"/>
      <c r="L43" s="163"/>
      <c r="M43" s="163"/>
      <c r="N43" s="163"/>
      <c r="O43" s="164"/>
      <c r="P43" s="165"/>
      <c r="Q43" s="189"/>
      <c r="R43" s="514" t="s">
        <v>138</v>
      </c>
      <c r="S43" s="189"/>
      <c r="T43" s="165"/>
      <c r="U43" s="172">
        <f>U42</f>
        <v>0</v>
      </c>
      <c r="V43" s="172"/>
      <c r="W43" s="172"/>
      <c r="X43" s="172"/>
      <c r="Y43" s="172"/>
      <c r="Z43" s="172"/>
      <c r="AA43" s="172"/>
      <c r="AB43" s="208">
        <f>I42</f>
        <v>0</v>
      </c>
      <c r="AC43" s="209"/>
      <c r="AD43" s="209"/>
      <c r="AE43" s="209"/>
      <c r="AF43" s="209"/>
      <c r="AG43" s="236"/>
      <c r="AI43" s="118">
        <f>AB42</f>
        <v>0</v>
      </c>
      <c r="AJ43" s="234">
        <v>0</v>
      </c>
      <c r="AK43" s="234">
        <v>0</v>
      </c>
      <c r="AL43" s="234">
        <v>0</v>
      </c>
      <c r="AM43" s="234">
        <f>Q43+S44</f>
        <v>0</v>
      </c>
      <c r="AN43" s="234">
        <f>S43+Q44</f>
        <v>0</v>
      </c>
      <c r="AO43" s="234">
        <f>AM43-AN43</f>
        <v>0</v>
      </c>
      <c r="AP43" s="234">
        <f>AJ43*3+AL43*1</f>
        <v>0</v>
      </c>
      <c r="AQ43" s="248">
        <v>1</v>
      </c>
    </row>
    <row r="44" spans="2:43" ht="13.5" hidden="1">
      <c r="B44" s="128">
        <v>3</v>
      </c>
      <c r="C44" s="129"/>
      <c r="D44" s="130">
        <f>D43+"1：2０"</f>
        <v>0.5069444444444444</v>
      </c>
      <c r="E44" s="131"/>
      <c r="F44" s="131"/>
      <c r="G44" s="131"/>
      <c r="H44" s="131"/>
      <c r="I44" s="169">
        <f>I42</f>
        <v>0</v>
      </c>
      <c r="J44" s="169"/>
      <c r="K44" s="169"/>
      <c r="L44" s="169"/>
      <c r="M44" s="169"/>
      <c r="N44" s="169"/>
      <c r="O44" s="170"/>
      <c r="P44" s="171"/>
      <c r="Q44" s="193"/>
      <c r="R44" s="516" t="s">
        <v>138</v>
      </c>
      <c r="S44" s="193"/>
      <c r="T44" s="171"/>
      <c r="U44" s="194">
        <f>AB42</f>
        <v>0</v>
      </c>
      <c r="V44" s="194"/>
      <c r="W44" s="194"/>
      <c r="X44" s="194"/>
      <c r="Y44" s="194"/>
      <c r="Z44" s="194"/>
      <c r="AA44" s="194"/>
      <c r="AB44" s="212">
        <f>U42</f>
        <v>0</v>
      </c>
      <c r="AC44" s="213"/>
      <c r="AD44" s="213"/>
      <c r="AE44" s="213"/>
      <c r="AF44" s="213"/>
      <c r="AG44" s="238"/>
      <c r="AI44" s="118">
        <f>U42</f>
        <v>0</v>
      </c>
      <c r="AJ44" s="234">
        <v>0</v>
      </c>
      <c r="AK44" s="234">
        <v>0</v>
      </c>
      <c r="AL44" s="234">
        <v>0</v>
      </c>
      <c r="AM44" s="234">
        <f>S42+S43</f>
        <v>0</v>
      </c>
      <c r="AN44" s="234">
        <f>Q42+Q43</f>
        <v>0</v>
      </c>
      <c r="AO44" s="234">
        <f>AM44-AN44</f>
        <v>0</v>
      </c>
      <c r="AP44" s="234">
        <f>AJ44*3+AL44*1</f>
        <v>0</v>
      </c>
      <c r="AQ44" s="248">
        <v>3</v>
      </c>
    </row>
    <row r="45" ht="13.5">
      <c r="AK45" s="118" t="s">
        <v>144</v>
      </c>
    </row>
    <row r="46" spans="2:16" ht="13.5">
      <c r="B46" s="118" t="s">
        <v>145</v>
      </c>
      <c r="N46"/>
      <c r="P46"/>
    </row>
    <row r="47" spans="2:43" s="118" customFormat="1" ht="13.5">
      <c r="B47" s="132"/>
      <c r="C47" s="132"/>
      <c r="D47" s="132"/>
      <c r="E47" s="132"/>
      <c r="F47" s="120">
        <f>'４節'!AA6</f>
        <v>44353</v>
      </c>
      <c r="G47" s="120"/>
      <c r="H47" s="120"/>
      <c r="I47" s="120"/>
      <c r="J47" s="120"/>
      <c r="K47" s="120"/>
      <c r="L47" s="132"/>
      <c r="M47" s="132"/>
      <c r="N47" s="132"/>
      <c r="O47" s="132"/>
      <c r="P47" s="132"/>
      <c r="Q47" s="132"/>
      <c r="R47" s="185">
        <f>'４節'!AA5</f>
        <v>4</v>
      </c>
      <c r="S47" s="185"/>
      <c r="T47" s="185"/>
      <c r="U47" s="185"/>
      <c r="V47" s="185"/>
      <c r="W47" s="185"/>
      <c r="X47" s="192" t="s">
        <v>57</v>
      </c>
      <c r="Y47" s="132"/>
      <c r="Z47" s="132"/>
      <c r="AA47" s="132"/>
      <c r="AB47" s="204">
        <f>'４節'!AA7</f>
        <v>0.3958333333333333</v>
      </c>
      <c r="AC47" s="204"/>
      <c r="AD47" s="204"/>
      <c r="AE47" s="204"/>
      <c r="AF47" s="132"/>
      <c r="AG47" s="132"/>
      <c r="AJ47" s="231" t="s">
        <v>126</v>
      </c>
      <c r="AK47" s="232" t="s">
        <v>127</v>
      </c>
      <c r="AL47" s="232" t="s">
        <v>128</v>
      </c>
      <c r="AM47" s="232" t="s">
        <v>129</v>
      </c>
      <c r="AN47" s="232" t="s">
        <v>130</v>
      </c>
      <c r="AO47" s="232" t="s">
        <v>131</v>
      </c>
      <c r="AP47" s="232" t="s">
        <v>132</v>
      </c>
      <c r="AQ47" s="232" t="s">
        <v>133</v>
      </c>
    </row>
    <row r="48" spans="2:42" ht="13.5">
      <c r="B48" s="133" t="s">
        <v>134</v>
      </c>
      <c r="C48" s="134"/>
      <c r="D48" s="135" t="s">
        <v>135</v>
      </c>
      <c r="E48" s="136"/>
      <c r="F48" s="136"/>
      <c r="G48" s="136"/>
      <c r="H48" s="134"/>
      <c r="I48" s="135" t="s">
        <v>136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4"/>
      <c r="AB48" s="135" t="s">
        <v>137</v>
      </c>
      <c r="AC48" s="136"/>
      <c r="AD48" s="136"/>
      <c r="AE48" s="136"/>
      <c r="AF48" s="136"/>
      <c r="AG48" s="239"/>
      <c r="AM48" s="234"/>
      <c r="AN48" s="234"/>
      <c r="AO48" s="234"/>
      <c r="AP48" s="234"/>
    </row>
    <row r="49" spans="2:43" ht="13.5">
      <c r="B49" s="123">
        <v>1</v>
      </c>
      <c r="C49" s="124"/>
      <c r="D49" s="125">
        <f>AB47</f>
        <v>0.3958333333333333</v>
      </c>
      <c r="E49" s="126"/>
      <c r="F49" s="126"/>
      <c r="G49" s="126"/>
      <c r="H49" s="126"/>
      <c r="I49" s="173" t="str">
        <f>'４節'!AB9</f>
        <v>コヴィーダ</v>
      </c>
      <c r="J49" s="173"/>
      <c r="K49" s="173"/>
      <c r="L49" s="173"/>
      <c r="M49" s="173"/>
      <c r="N49" s="173"/>
      <c r="O49" s="173"/>
      <c r="P49" s="162"/>
      <c r="Q49" s="188"/>
      <c r="R49" s="513" t="s">
        <v>138</v>
      </c>
      <c r="S49" s="188"/>
      <c r="T49" s="162"/>
      <c r="U49" s="172" t="str">
        <f>'４節'!AC9</f>
        <v>今渡</v>
      </c>
      <c r="V49" s="172"/>
      <c r="W49" s="172"/>
      <c r="X49" s="172"/>
      <c r="Y49" s="172"/>
      <c r="Z49" s="172"/>
      <c r="AA49" s="214"/>
      <c r="AB49" s="215" t="str">
        <f>'４節'!AA9</f>
        <v>坂祝</v>
      </c>
      <c r="AC49" s="216"/>
      <c r="AD49" s="216"/>
      <c r="AE49" s="216"/>
      <c r="AF49" s="216"/>
      <c r="AG49" s="240"/>
      <c r="AH49" s="241"/>
      <c r="AI49" s="406" t="str">
        <f>I50</f>
        <v>坂祝</v>
      </c>
      <c r="AJ49" s="234">
        <v>0</v>
      </c>
      <c r="AK49" s="234">
        <v>0</v>
      </c>
      <c r="AL49" s="234">
        <v>0</v>
      </c>
      <c r="AM49" s="234">
        <f>Q50+Q52</f>
        <v>0</v>
      </c>
      <c r="AN49" s="234">
        <f>S50+S52</f>
        <v>0</v>
      </c>
      <c r="AO49" s="234">
        <f>AM49-AN49</f>
        <v>0</v>
      </c>
      <c r="AP49" s="234">
        <f>AJ49*3+AL49*1</f>
        <v>0</v>
      </c>
      <c r="AQ49" s="248">
        <v>1</v>
      </c>
    </row>
    <row r="50" spans="2:43" ht="13.5">
      <c r="B50" s="123">
        <v>2</v>
      </c>
      <c r="C50" s="124"/>
      <c r="D50" s="127">
        <f>D49+"0:55"</f>
        <v>0.43402777777777773</v>
      </c>
      <c r="E50" s="124"/>
      <c r="F50" s="124"/>
      <c r="G50" s="124"/>
      <c r="H50" s="124"/>
      <c r="I50" s="164" t="str">
        <f>'４節'!AA9</f>
        <v>坂祝</v>
      </c>
      <c r="J50" s="172"/>
      <c r="K50" s="172"/>
      <c r="L50" s="172"/>
      <c r="M50" s="172"/>
      <c r="N50" s="172"/>
      <c r="O50" s="172"/>
      <c r="P50" s="165"/>
      <c r="Q50" s="189"/>
      <c r="R50" s="514" t="s">
        <v>138</v>
      </c>
      <c r="S50" s="189"/>
      <c r="T50" s="165"/>
      <c r="U50" s="172" t="str">
        <f>'４節'!AD9</f>
        <v>川辺</v>
      </c>
      <c r="V50" s="172"/>
      <c r="W50" s="172"/>
      <c r="X50" s="172"/>
      <c r="Y50" s="172"/>
      <c r="Z50" s="172"/>
      <c r="AA50" s="214"/>
      <c r="AB50" s="215" t="str">
        <f>I49</f>
        <v>コヴィーダ</v>
      </c>
      <c r="AC50" s="216"/>
      <c r="AD50" s="216"/>
      <c r="AE50" s="216"/>
      <c r="AF50" s="216"/>
      <c r="AG50" s="240"/>
      <c r="AH50" s="241"/>
      <c r="AI50" s="406" t="str">
        <f>I49</f>
        <v>コヴィーダ</v>
      </c>
      <c r="AJ50" s="234">
        <v>0</v>
      </c>
      <c r="AK50" s="234">
        <v>0</v>
      </c>
      <c r="AL50" s="234">
        <v>0</v>
      </c>
      <c r="AM50" s="234">
        <f>Q49+Q51</f>
        <v>0</v>
      </c>
      <c r="AN50" s="234">
        <f>S49+S51</f>
        <v>0</v>
      </c>
      <c r="AO50" s="234">
        <f>AM50-AN50</f>
        <v>0</v>
      </c>
      <c r="AP50" s="234">
        <f>AJ50*3+AL50*1</f>
        <v>0</v>
      </c>
      <c r="AQ50" s="248">
        <v>2</v>
      </c>
    </row>
    <row r="51" spans="2:43" ht="13.5">
      <c r="B51" s="137">
        <v>3</v>
      </c>
      <c r="C51" s="126"/>
      <c r="D51" s="127">
        <f>D50+"1：2０"</f>
        <v>0.48958333333333326</v>
      </c>
      <c r="E51" s="124"/>
      <c r="F51" s="124"/>
      <c r="G51" s="124"/>
      <c r="H51" s="124"/>
      <c r="I51" s="163" t="str">
        <f>I49</f>
        <v>コヴィーダ</v>
      </c>
      <c r="J51" s="163"/>
      <c r="K51" s="163"/>
      <c r="L51" s="163"/>
      <c r="M51" s="163"/>
      <c r="N51" s="163"/>
      <c r="O51" s="164"/>
      <c r="P51" s="165"/>
      <c r="Q51" s="189"/>
      <c r="R51" s="514" t="s">
        <v>138</v>
      </c>
      <c r="S51" s="189"/>
      <c r="T51" s="165"/>
      <c r="U51" s="172" t="str">
        <f>U50</f>
        <v>川辺</v>
      </c>
      <c r="V51" s="172"/>
      <c r="W51" s="172"/>
      <c r="X51" s="172"/>
      <c r="Y51" s="172"/>
      <c r="Z51" s="172"/>
      <c r="AA51" s="172"/>
      <c r="AB51" s="215" t="str">
        <f>U49</f>
        <v>今渡</v>
      </c>
      <c r="AC51" s="216"/>
      <c r="AD51" s="216"/>
      <c r="AE51" s="216"/>
      <c r="AF51" s="216"/>
      <c r="AG51" s="240"/>
      <c r="AH51" s="241"/>
      <c r="AI51" s="406" t="str">
        <f>U49</f>
        <v>今渡</v>
      </c>
      <c r="AJ51" s="234">
        <v>0</v>
      </c>
      <c r="AK51" s="234">
        <v>0</v>
      </c>
      <c r="AL51" s="234">
        <v>0</v>
      </c>
      <c r="AM51" s="234">
        <f>S49+S52</f>
        <v>0</v>
      </c>
      <c r="AN51" s="234">
        <f>Q49+Q52</f>
        <v>0</v>
      </c>
      <c r="AO51" s="234">
        <f>AM51-AN51</f>
        <v>0</v>
      </c>
      <c r="AP51" s="234">
        <f>AJ51*3+AL51*1</f>
        <v>0</v>
      </c>
      <c r="AQ51" s="248">
        <v>3</v>
      </c>
    </row>
    <row r="52" spans="1:43" ht="13.5">
      <c r="A52" s="388"/>
      <c r="B52" s="140">
        <v>4</v>
      </c>
      <c r="C52" s="362"/>
      <c r="D52" s="127">
        <f>D51+"0：55"</f>
        <v>0.5277777777777777</v>
      </c>
      <c r="E52" s="124"/>
      <c r="F52" s="124"/>
      <c r="G52" s="124"/>
      <c r="H52" s="124"/>
      <c r="I52" s="166" t="str">
        <f>I50</f>
        <v>坂祝</v>
      </c>
      <c r="J52" s="166"/>
      <c r="K52" s="166"/>
      <c r="L52" s="166"/>
      <c r="M52" s="166"/>
      <c r="N52" s="166"/>
      <c r="O52" s="167"/>
      <c r="P52" s="132"/>
      <c r="Q52" s="392"/>
      <c r="R52" s="132"/>
      <c r="S52" s="392"/>
      <c r="T52" s="132"/>
      <c r="U52" s="191" t="str">
        <f>U49</f>
        <v>今渡</v>
      </c>
      <c r="V52" s="191"/>
      <c r="W52" s="191"/>
      <c r="X52" s="191"/>
      <c r="Y52" s="191"/>
      <c r="Z52" s="191"/>
      <c r="AA52" s="191"/>
      <c r="AB52" s="218" t="str">
        <f>U50</f>
        <v>川辺</v>
      </c>
      <c r="AC52" s="219"/>
      <c r="AD52" s="219"/>
      <c r="AE52" s="219"/>
      <c r="AF52" s="219"/>
      <c r="AG52" s="242"/>
      <c r="AI52" s="406" t="str">
        <f>U50</f>
        <v>川辺</v>
      </c>
      <c r="AJ52" s="234">
        <v>0</v>
      </c>
      <c r="AK52" s="234">
        <v>0</v>
      </c>
      <c r="AL52" s="234">
        <v>0</v>
      </c>
      <c r="AM52" s="234">
        <f>S50+S51</f>
        <v>0</v>
      </c>
      <c r="AN52" s="234">
        <f>Q50+Q51</f>
        <v>0</v>
      </c>
      <c r="AO52" s="234">
        <f>AM52-AN52</f>
        <v>0</v>
      </c>
      <c r="AP52" s="234">
        <f>AJ52*3+AL52*1</f>
        <v>0</v>
      </c>
      <c r="AQ52" s="248">
        <v>4</v>
      </c>
    </row>
    <row r="53" spans="2:35" ht="13.5">
      <c r="B53" s="391"/>
      <c r="C53" s="176"/>
      <c r="AB53" s="220"/>
      <c r="AC53" s="220"/>
      <c r="AD53" s="220"/>
      <c r="AE53" s="220"/>
      <c r="AF53" s="220"/>
      <c r="AG53" s="220"/>
      <c r="AH53" s="220"/>
      <c r="AI53" s="418"/>
    </row>
    <row r="54" spans="2:43" ht="13.5">
      <c r="B54" s="118" t="s">
        <v>146</v>
      </c>
      <c r="AB54" s="220"/>
      <c r="AC54" s="220"/>
      <c r="AD54" s="220"/>
      <c r="AE54" s="220"/>
      <c r="AF54" s="220"/>
      <c r="AG54" s="220"/>
      <c r="AH54" s="220"/>
      <c r="AI54" s="418"/>
      <c r="AJ54" s="231"/>
      <c r="AK54" s="232"/>
      <c r="AL54" s="232"/>
      <c r="AM54" s="232"/>
      <c r="AN54" s="232"/>
      <c r="AO54" s="232"/>
      <c r="AP54" s="232"/>
      <c r="AQ54" s="232"/>
    </row>
    <row r="55" spans="2:43" ht="13.5">
      <c r="B55"/>
      <c r="C55"/>
      <c r="D55"/>
      <c r="F55" s="413">
        <f>'４節'!AE6</f>
        <v>44353</v>
      </c>
      <c r="G55" s="413"/>
      <c r="H55" s="413"/>
      <c r="I55" s="413"/>
      <c r="J55" s="413"/>
      <c r="K55" s="413"/>
      <c r="L55" s="177"/>
      <c r="M55"/>
      <c r="N55"/>
      <c r="O55"/>
      <c r="R55" s="177">
        <f>'４節'!AE5</f>
        <v>5</v>
      </c>
      <c r="S55" s="177"/>
      <c r="T55" s="177"/>
      <c r="U55" s="177"/>
      <c r="V55" s="177"/>
      <c r="W55" s="177"/>
      <c r="X55" s="199" t="s">
        <v>147</v>
      </c>
      <c r="Y55"/>
      <c r="Z55"/>
      <c r="AA55"/>
      <c r="AB55" s="204">
        <f>'４節'!AE7</f>
        <v>0.3958333333333333</v>
      </c>
      <c r="AC55" s="204"/>
      <c r="AD55" s="204"/>
      <c r="AE55" s="204"/>
      <c r="AG55" s="220"/>
      <c r="AH55" s="243"/>
      <c r="AI55" s="418"/>
      <c r="AJ55" s="231" t="s">
        <v>126</v>
      </c>
      <c r="AK55" s="232" t="s">
        <v>127</v>
      </c>
      <c r="AL55" s="232" t="s">
        <v>128</v>
      </c>
      <c r="AM55" s="232" t="s">
        <v>129</v>
      </c>
      <c r="AN55" s="232" t="s">
        <v>130</v>
      </c>
      <c r="AO55" s="232" t="s">
        <v>131</v>
      </c>
      <c r="AP55" s="232" t="s">
        <v>132</v>
      </c>
      <c r="AQ55" s="232" t="s">
        <v>133</v>
      </c>
    </row>
    <row r="56" spans="2:35" ht="13.5">
      <c r="B56" s="133" t="s">
        <v>134</v>
      </c>
      <c r="C56" s="134"/>
      <c r="D56" s="135" t="s">
        <v>135</v>
      </c>
      <c r="E56" s="136"/>
      <c r="F56" s="136"/>
      <c r="G56" s="136"/>
      <c r="H56" s="134"/>
      <c r="I56" s="135" t="s">
        <v>136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4"/>
      <c r="AB56" s="221" t="s">
        <v>137</v>
      </c>
      <c r="AC56" s="222"/>
      <c r="AD56" s="222"/>
      <c r="AE56" s="222"/>
      <c r="AF56" s="222"/>
      <c r="AG56" s="244"/>
      <c r="AH56" s="241"/>
      <c r="AI56" s="419"/>
    </row>
    <row r="57" spans="2:43" ht="13.5">
      <c r="B57" s="145">
        <v>1</v>
      </c>
      <c r="C57" s="146"/>
      <c r="D57" s="147">
        <f>AB55</f>
        <v>0.3958333333333333</v>
      </c>
      <c r="E57" s="148"/>
      <c r="F57" s="148"/>
      <c r="G57" s="148"/>
      <c r="H57" s="149"/>
      <c r="I57" s="178" t="str">
        <f>'４節'!AF9</f>
        <v>桜ヶ丘ＦＣ</v>
      </c>
      <c r="J57" s="179"/>
      <c r="K57" s="179"/>
      <c r="L57" s="179"/>
      <c r="M57" s="179"/>
      <c r="N57" s="179"/>
      <c r="O57" s="179"/>
      <c r="P57" s="162"/>
      <c r="Q57" s="188"/>
      <c r="R57" s="513" t="s">
        <v>138</v>
      </c>
      <c r="S57" s="188"/>
      <c r="T57" s="162"/>
      <c r="U57" s="179" t="str">
        <f>'４節'!AG9</f>
        <v>瀬尻</v>
      </c>
      <c r="V57" s="179"/>
      <c r="W57" s="179"/>
      <c r="X57" s="179"/>
      <c r="Y57" s="179"/>
      <c r="Z57" s="179"/>
      <c r="AA57" s="223"/>
      <c r="AB57" s="215" t="str">
        <f>'４節'!AE9</f>
        <v>アンフィニ白</v>
      </c>
      <c r="AC57" s="216"/>
      <c r="AD57" s="216"/>
      <c r="AE57" s="216"/>
      <c r="AF57" s="216"/>
      <c r="AG57" s="240"/>
      <c r="AH57" s="241"/>
      <c r="AI57" s="406" t="str">
        <f>I58</f>
        <v>アンフィニ白</v>
      </c>
      <c r="AJ57" s="234">
        <v>0</v>
      </c>
      <c r="AK57" s="234">
        <v>0</v>
      </c>
      <c r="AL57" s="234">
        <v>0</v>
      </c>
      <c r="AM57" s="234">
        <f>Q58+Q60</f>
        <v>0</v>
      </c>
      <c r="AN57" s="234">
        <f>S58+S60</f>
        <v>0</v>
      </c>
      <c r="AO57" s="234">
        <f>AM57-AN57</f>
        <v>0</v>
      </c>
      <c r="AP57" s="234">
        <f>AJ57*3+AL57*1</f>
        <v>0</v>
      </c>
      <c r="AQ57" s="248">
        <v>1</v>
      </c>
    </row>
    <row r="58" spans="2:43" ht="13.5">
      <c r="B58" s="145">
        <v>2</v>
      </c>
      <c r="C58" s="146"/>
      <c r="D58" s="147">
        <f>D57+"0:55"</f>
        <v>0.43402777777777773</v>
      </c>
      <c r="E58" s="148"/>
      <c r="F58" s="148"/>
      <c r="G58" s="148"/>
      <c r="H58" s="149"/>
      <c r="I58" s="178" t="str">
        <f>'４節'!AE9</f>
        <v>アンフィニ白</v>
      </c>
      <c r="J58" s="179"/>
      <c r="K58" s="179"/>
      <c r="L58" s="179"/>
      <c r="M58" s="179"/>
      <c r="N58" s="179"/>
      <c r="O58" s="179"/>
      <c r="P58" s="165"/>
      <c r="Q58" s="189"/>
      <c r="R58" s="514" t="s">
        <v>138</v>
      </c>
      <c r="S58" s="189"/>
      <c r="T58" s="165"/>
      <c r="U58" s="179" t="str">
        <f>'４節'!AH9</f>
        <v>安桜</v>
      </c>
      <c r="V58" s="179"/>
      <c r="W58" s="179"/>
      <c r="X58" s="179"/>
      <c r="Y58" s="179"/>
      <c r="Z58" s="179"/>
      <c r="AA58" s="223"/>
      <c r="AB58" s="215" t="str">
        <f>I57</f>
        <v>桜ヶ丘ＦＣ</v>
      </c>
      <c r="AC58" s="216"/>
      <c r="AD58" s="216"/>
      <c r="AE58" s="216"/>
      <c r="AF58" s="216"/>
      <c r="AG58" s="240"/>
      <c r="AH58" s="241"/>
      <c r="AI58" s="406" t="str">
        <f>I57</f>
        <v>桜ヶ丘ＦＣ</v>
      </c>
      <c r="AJ58" s="234">
        <v>0</v>
      </c>
      <c r="AK58" s="234">
        <v>0</v>
      </c>
      <c r="AL58" s="234">
        <v>0</v>
      </c>
      <c r="AM58" s="234">
        <f>Q57+Q59</f>
        <v>0</v>
      </c>
      <c r="AN58" s="234">
        <f>S57+S59</f>
        <v>0</v>
      </c>
      <c r="AO58" s="234">
        <f>AM58-AN58</f>
        <v>0</v>
      </c>
      <c r="AP58" s="234">
        <f>AJ58*3+AL58*1</f>
        <v>0</v>
      </c>
      <c r="AQ58" s="248">
        <v>2</v>
      </c>
    </row>
    <row r="59" spans="2:43" ht="13.5">
      <c r="B59" s="414">
        <v>3</v>
      </c>
      <c r="C59" s="415"/>
      <c r="D59" s="150">
        <f>D58+"1：2０"</f>
        <v>0.48958333333333326</v>
      </c>
      <c r="E59" s="151"/>
      <c r="F59" s="151"/>
      <c r="G59" s="151"/>
      <c r="H59" s="152"/>
      <c r="I59" s="178" t="str">
        <f>I57</f>
        <v>桜ヶ丘ＦＣ</v>
      </c>
      <c r="J59" s="179"/>
      <c r="K59" s="179"/>
      <c r="L59" s="179"/>
      <c r="M59" s="179"/>
      <c r="N59" s="179"/>
      <c r="O59" s="179"/>
      <c r="P59" s="165"/>
      <c r="Q59" s="189"/>
      <c r="R59" s="514" t="s">
        <v>138</v>
      </c>
      <c r="S59" s="189"/>
      <c r="T59" s="165"/>
      <c r="U59" s="179" t="str">
        <f>U58</f>
        <v>安桜</v>
      </c>
      <c r="V59" s="179"/>
      <c r="W59" s="179"/>
      <c r="X59" s="179"/>
      <c r="Y59" s="179"/>
      <c r="Z59" s="179"/>
      <c r="AA59" s="223"/>
      <c r="AB59" s="215" t="str">
        <f>U57</f>
        <v>瀬尻</v>
      </c>
      <c r="AC59" s="216"/>
      <c r="AD59" s="216"/>
      <c r="AE59" s="216"/>
      <c r="AF59" s="216"/>
      <c r="AG59" s="240"/>
      <c r="AH59" s="241"/>
      <c r="AI59" s="406" t="str">
        <f>U57</f>
        <v>瀬尻</v>
      </c>
      <c r="AJ59" s="234">
        <v>0</v>
      </c>
      <c r="AK59" s="234">
        <v>0</v>
      </c>
      <c r="AL59" s="234">
        <v>0</v>
      </c>
      <c r="AM59" s="234">
        <f>S57+S60</f>
        <v>0</v>
      </c>
      <c r="AN59" s="234">
        <f>Q57+Q60</f>
        <v>0</v>
      </c>
      <c r="AO59" s="234">
        <f>AM59-AN59</f>
        <v>0</v>
      </c>
      <c r="AP59" s="234">
        <f>AJ59*3+AL59*1</f>
        <v>0</v>
      </c>
      <c r="AQ59" s="248">
        <v>3</v>
      </c>
    </row>
    <row r="60" spans="2:43" ht="13.5">
      <c r="B60" s="140">
        <v>4</v>
      </c>
      <c r="C60" s="141"/>
      <c r="D60" s="150">
        <f>D59+"0：55"</f>
        <v>0.5277777777777777</v>
      </c>
      <c r="E60" s="151"/>
      <c r="F60" s="151"/>
      <c r="G60" s="151"/>
      <c r="H60" s="152"/>
      <c r="I60" s="416" t="str">
        <f>I58</f>
        <v>アンフィニ白</v>
      </c>
      <c r="J60" s="202"/>
      <c r="K60" s="202"/>
      <c r="L60" s="202"/>
      <c r="M60" s="202"/>
      <c r="N60" s="202"/>
      <c r="O60" s="202"/>
      <c r="P60"/>
      <c r="Q60" s="200"/>
      <c r="R60"/>
      <c r="S60" s="200"/>
      <c r="T60"/>
      <c r="U60" s="201" t="str">
        <f>U57</f>
        <v>瀬尻</v>
      </c>
      <c r="V60" s="202"/>
      <c r="W60" s="202"/>
      <c r="X60" s="202"/>
      <c r="Y60" s="202"/>
      <c r="Z60" s="202"/>
      <c r="AA60" s="228"/>
      <c r="AB60" s="218" t="str">
        <f>U58</f>
        <v>安桜</v>
      </c>
      <c r="AC60" s="219"/>
      <c r="AD60" s="219"/>
      <c r="AE60" s="219"/>
      <c r="AF60" s="219"/>
      <c r="AG60" s="242"/>
      <c r="AH60" s="220"/>
      <c r="AI60" s="406" t="str">
        <f>U58</f>
        <v>安桜</v>
      </c>
      <c r="AJ60" s="234">
        <v>0</v>
      </c>
      <c r="AK60" s="234">
        <v>0</v>
      </c>
      <c r="AL60" s="234">
        <v>0</v>
      </c>
      <c r="AM60" s="234">
        <f>S58+S59</f>
        <v>0</v>
      </c>
      <c r="AN60" s="234">
        <f>Q58+Q61</f>
        <v>0</v>
      </c>
      <c r="AO60" s="234">
        <f>AM60-AN60</f>
        <v>0</v>
      </c>
      <c r="AP60" s="234">
        <f>AJ60*3+AL60*1</f>
        <v>0</v>
      </c>
      <c r="AQ60" s="248">
        <v>4</v>
      </c>
    </row>
    <row r="61" spans="2:43" ht="13.5">
      <c r="B61" s="158"/>
      <c r="C61" s="158"/>
      <c r="D61" s="158"/>
      <c r="E61" s="158"/>
      <c r="F61" s="158"/>
      <c r="G61" s="158"/>
      <c r="H61" s="158"/>
      <c r="I61" s="158"/>
      <c r="J61" s="417"/>
      <c r="K61" s="417"/>
      <c r="L61" s="417"/>
      <c r="M61" s="417"/>
      <c r="N61" s="417"/>
      <c r="O61" s="417"/>
      <c r="P61" s="158"/>
      <c r="Q61" s="158"/>
      <c r="R61" s="158"/>
      <c r="S61" s="158"/>
      <c r="T61" s="158"/>
      <c r="U61" s="158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220"/>
      <c r="AI61"/>
      <c r="AJ61" s="231"/>
      <c r="AK61" s="232"/>
      <c r="AL61" s="232"/>
      <c r="AM61" s="232"/>
      <c r="AN61" s="232"/>
      <c r="AO61" s="232"/>
      <c r="AP61" s="232"/>
      <c r="AQ61" s="232"/>
    </row>
    <row r="62" spans="2:16" ht="13.5">
      <c r="B62" s="118" t="s">
        <v>148</v>
      </c>
      <c r="N62"/>
      <c r="P62"/>
    </row>
    <row r="63" spans="2:43" ht="13.5">
      <c r="B63" s="132"/>
      <c r="C63" s="132"/>
      <c r="D63" s="132"/>
      <c r="E63" s="132"/>
      <c r="F63" s="120">
        <f>'４節'!AI6</f>
        <v>44353</v>
      </c>
      <c r="G63" s="120"/>
      <c r="H63" s="120"/>
      <c r="I63" s="120"/>
      <c r="J63" s="120"/>
      <c r="K63" s="120"/>
      <c r="L63" s="132"/>
      <c r="M63" s="132"/>
      <c r="N63" s="132"/>
      <c r="O63" s="132"/>
      <c r="P63" s="132"/>
      <c r="Q63" s="132"/>
      <c r="R63" s="185">
        <f>'４節'!AI5</f>
        <v>6</v>
      </c>
      <c r="S63" s="186"/>
      <c r="T63" s="186"/>
      <c r="U63" s="186"/>
      <c r="V63" s="186"/>
      <c r="W63" s="186"/>
      <c r="X63" s="144" t="s">
        <v>57</v>
      </c>
      <c r="Y63" s="132"/>
      <c r="Z63" s="132"/>
      <c r="AA63" s="132"/>
      <c r="AB63" s="204">
        <f>'４節'!AI7</f>
        <v>0.3958333333333333</v>
      </c>
      <c r="AC63" s="204"/>
      <c r="AD63" s="204"/>
      <c r="AE63" s="204"/>
      <c r="AF63" s="132"/>
      <c r="AG63" s="132"/>
      <c r="AJ63" s="231" t="s">
        <v>126</v>
      </c>
      <c r="AK63" s="232" t="s">
        <v>127</v>
      </c>
      <c r="AL63" s="232" t="s">
        <v>128</v>
      </c>
      <c r="AM63" s="232" t="s">
        <v>129</v>
      </c>
      <c r="AN63" s="232" t="s">
        <v>130</v>
      </c>
      <c r="AO63" s="232" t="s">
        <v>131</v>
      </c>
      <c r="AP63" s="232" t="s">
        <v>132</v>
      </c>
      <c r="AQ63" s="232" t="s">
        <v>133</v>
      </c>
    </row>
    <row r="64" spans="2:43" ht="13.5">
      <c r="B64" s="121" t="s">
        <v>134</v>
      </c>
      <c r="C64" s="122"/>
      <c r="D64" s="122" t="s">
        <v>135</v>
      </c>
      <c r="E64" s="122"/>
      <c r="F64" s="122"/>
      <c r="G64" s="122"/>
      <c r="H64" s="122"/>
      <c r="I64" s="122" t="s">
        <v>136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 t="s">
        <v>137</v>
      </c>
      <c r="AC64" s="122"/>
      <c r="AD64" s="122"/>
      <c r="AE64" s="122"/>
      <c r="AF64" s="122"/>
      <c r="AG64" s="233"/>
      <c r="AM64" s="234"/>
      <c r="AN64" s="234"/>
      <c r="AO64" s="234"/>
      <c r="AP64" s="234"/>
      <c r="AQ64" s="234"/>
    </row>
    <row r="65" spans="2:43" ht="13.5">
      <c r="B65" s="123">
        <v>1</v>
      </c>
      <c r="C65" s="124"/>
      <c r="D65" s="125">
        <f>AB63</f>
        <v>0.3958333333333333</v>
      </c>
      <c r="E65" s="126"/>
      <c r="F65" s="126"/>
      <c r="G65" s="126"/>
      <c r="H65" s="126"/>
      <c r="I65" s="164" t="str">
        <f>'４節'!AI9</f>
        <v>太田</v>
      </c>
      <c r="J65" s="172"/>
      <c r="K65" s="172"/>
      <c r="L65" s="172"/>
      <c r="M65" s="172"/>
      <c r="N65" s="172"/>
      <c r="O65" s="172"/>
      <c r="P65" s="249"/>
      <c r="Q65" s="250"/>
      <c r="R65" s="518" t="s">
        <v>138</v>
      </c>
      <c r="S65" s="250"/>
      <c r="T65" s="249"/>
      <c r="U65" s="178" t="str">
        <f>'４節'!AK9</f>
        <v>加茂野</v>
      </c>
      <c r="V65" s="179"/>
      <c r="W65" s="179"/>
      <c r="X65" s="179"/>
      <c r="Y65" s="179"/>
      <c r="Z65" s="179"/>
      <c r="AA65" s="179"/>
      <c r="AB65" s="215" t="str">
        <f>'４節'!AJ9</f>
        <v>金竜</v>
      </c>
      <c r="AC65" s="216"/>
      <c r="AD65" s="216"/>
      <c r="AE65" s="216"/>
      <c r="AF65" s="216"/>
      <c r="AG65" s="240"/>
      <c r="AI65" s="118" t="str">
        <f>I65</f>
        <v>太田</v>
      </c>
      <c r="AJ65" s="234">
        <v>0</v>
      </c>
      <c r="AK65" s="234">
        <v>0</v>
      </c>
      <c r="AL65" s="234">
        <v>0</v>
      </c>
      <c r="AM65" s="234">
        <f>Q65+Q67</f>
        <v>0</v>
      </c>
      <c r="AN65" s="234">
        <f>S65+S67</f>
        <v>0</v>
      </c>
      <c r="AO65" s="234">
        <f>AM65-AN65</f>
        <v>0</v>
      </c>
      <c r="AP65" s="234">
        <f>AJ65*3+AL65*1</f>
        <v>0</v>
      </c>
      <c r="AQ65" s="248">
        <v>1</v>
      </c>
    </row>
    <row r="66" spans="2:43" ht="13.5">
      <c r="B66" s="123">
        <v>2</v>
      </c>
      <c r="C66" s="124"/>
      <c r="D66" s="127">
        <f>D65+"1:2０"</f>
        <v>0.45138888888888884</v>
      </c>
      <c r="E66" s="124"/>
      <c r="F66" s="124"/>
      <c r="G66" s="124"/>
      <c r="H66" s="124"/>
      <c r="I66" s="163" t="str">
        <f>AB65</f>
        <v>金竜</v>
      </c>
      <c r="J66" s="163"/>
      <c r="K66" s="163"/>
      <c r="L66" s="163"/>
      <c r="M66" s="163"/>
      <c r="N66" s="163"/>
      <c r="O66" s="164"/>
      <c r="P66" s="165"/>
      <c r="Q66" s="189"/>
      <c r="R66" s="514" t="s">
        <v>138</v>
      </c>
      <c r="S66" s="189"/>
      <c r="T66" s="165"/>
      <c r="U66" s="172" t="str">
        <f>U65</f>
        <v>加茂野</v>
      </c>
      <c r="V66" s="172"/>
      <c r="W66" s="172"/>
      <c r="X66" s="172"/>
      <c r="Y66" s="172"/>
      <c r="Z66" s="172"/>
      <c r="AA66" s="172"/>
      <c r="AB66" s="208" t="str">
        <f>I65</f>
        <v>太田</v>
      </c>
      <c r="AC66" s="209"/>
      <c r="AD66" s="209"/>
      <c r="AE66" s="209"/>
      <c r="AF66" s="209"/>
      <c r="AG66" s="236"/>
      <c r="AI66" s="118" t="str">
        <f>I66</f>
        <v>金竜</v>
      </c>
      <c r="AJ66" s="234">
        <v>0</v>
      </c>
      <c r="AK66" s="234">
        <v>0</v>
      </c>
      <c r="AL66" s="234">
        <v>0</v>
      </c>
      <c r="AM66" s="234">
        <f>Q66+S67</f>
        <v>0</v>
      </c>
      <c r="AN66" s="234">
        <f>S66+Q67</f>
        <v>0</v>
      </c>
      <c r="AO66" s="234">
        <f>AM66-AN66</f>
        <v>0</v>
      </c>
      <c r="AP66" s="234">
        <f>AJ66*3+AL66*1</f>
        <v>0</v>
      </c>
      <c r="AQ66" s="248">
        <v>2</v>
      </c>
    </row>
    <row r="67" spans="2:43" ht="13.5">
      <c r="B67" s="128">
        <v>3</v>
      </c>
      <c r="C67" s="129"/>
      <c r="D67" s="130">
        <f>D66+"1：2０"</f>
        <v>0.5069444444444444</v>
      </c>
      <c r="E67" s="131"/>
      <c r="F67" s="131"/>
      <c r="G67" s="131"/>
      <c r="H67" s="131"/>
      <c r="I67" s="166" t="str">
        <f>I65</f>
        <v>太田</v>
      </c>
      <c r="J67" s="166"/>
      <c r="K67" s="166"/>
      <c r="L67" s="166"/>
      <c r="M67" s="166"/>
      <c r="N67" s="166"/>
      <c r="O67" s="167"/>
      <c r="P67" s="168"/>
      <c r="Q67" s="190"/>
      <c r="R67" s="515" t="s">
        <v>138</v>
      </c>
      <c r="S67" s="190"/>
      <c r="T67" s="168"/>
      <c r="U67" s="191" t="str">
        <f>AB65</f>
        <v>金竜</v>
      </c>
      <c r="V67" s="191"/>
      <c r="W67" s="191"/>
      <c r="X67" s="191"/>
      <c r="Y67" s="191"/>
      <c r="Z67" s="191"/>
      <c r="AA67" s="191"/>
      <c r="AB67" s="210" t="str">
        <f>U65</f>
        <v>加茂野</v>
      </c>
      <c r="AC67" s="211"/>
      <c r="AD67" s="211"/>
      <c r="AE67" s="211"/>
      <c r="AF67" s="211"/>
      <c r="AG67" s="237"/>
      <c r="AI67" s="118" t="str">
        <f>U65</f>
        <v>加茂野</v>
      </c>
      <c r="AJ67" s="234">
        <v>0</v>
      </c>
      <c r="AK67" s="234">
        <v>0</v>
      </c>
      <c r="AL67" s="234">
        <v>0</v>
      </c>
      <c r="AM67" s="234">
        <f>S65+S66</f>
        <v>0</v>
      </c>
      <c r="AN67" s="234">
        <f>Q65+Q66</f>
        <v>0</v>
      </c>
      <c r="AO67" s="234">
        <f>AM67-AN67</f>
        <v>0</v>
      </c>
      <c r="AP67" s="234">
        <f>AJ67*3+AL67*1</f>
        <v>0</v>
      </c>
      <c r="AQ67" s="248">
        <v>3</v>
      </c>
    </row>
    <row r="69" spans="2:16" ht="13.5">
      <c r="B69" s="118" t="s">
        <v>149</v>
      </c>
      <c r="N69"/>
      <c r="P69"/>
    </row>
    <row r="70" spans="2:43" ht="13.5">
      <c r="B70" s="132"/>
      <c r="C70" s="132"/>
      <c r="D70" s="132"/>
      <c r="E70" s="132"/>
      <c r="F70" s="120">
        <f>'４節'!AL6</f>
        <v>44353</v>
      </c>
      <c r="G70" s="120"/>
      <c r="H70" s="120"/>
      <c r="I70" s="120"/>
      <c r="J70" s="120"/>
      <c r="K70" s="120"/>
      <c r="L70" s="132"/>
      <c r="M70" s="132"/>
      <c r="N70" s="132"/>
      <c r="O70" s="132"/>
      <c r="P70" s="132"/>
      <c r="Q70" s="132"/>
      <c r="R70" s="185">
        <f>'４節'!AL5</f>
        <v>7</v>
      </c>
      <c r="S70" s="186"/>
      <c r="T70" s="186"/>
      <c r="U70" s="186"/>
      <c r="V70" s="186"/>
      <c r="W70" s="186"/>
      <c r="X70" s="144" t="s">
        <v>57</v>
      </c>
      <c r="Y70" s="132"/>
      <c r="Z70" s="132"/>
      <c r="AA70" s="132"/>
      <c r="AB70" s="204">
        <f>'４節'!AL7</f>
        <v>0.3958333333333333</v>
      </c>
      <c r="AC70" s="205"/>
      <c r="AD70" s="205"/>
      <c r="AE70" s="205"/>
      <c r="AF70" s="132"/>
      <c r="AG70" s="132"/>
      <c r="AJ70" s="231" t="s">
        <v>126</v>
      </c>
      <c r="AK70" s="232" t="s">
        <v>127</v>
      </c>
      <c r="AL70" s="232" t="s">
        <v>128</v>
      </c>
      <c r="AM70" s="232" t="s">
        <v>129</v>
      </c>
      <c r="AN70" s="232" t="s">
        <v>130</v>
      </c>
      <c r="AO70" s="232" t="s">
        <v>131</v>
      </c>
      <c r="AP70" s="232" t="s">
        <v>132</v>
      </c>
      <c r="AQ70" s="232" t="s">
        <v>133</v>
      </c>
    </row>
    <row r="71" spans="2:43" ht="13.5">
      <c r="B71" s="121" t="s">
        <v>134</v>
      </c>
      <c r="C71" s="122"/>
      <c r="D71" s="122" t="s">
        <v>135</v>
      </c>
      <c r="E71" s="122"/>
      <c r="F71" s="122"/>
      <c r="G71" s="122"/>
      <c r="H71" s="122"/>
      <c r="I71" s="122" t="s">
        <v>136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 t="s">
        <v>137</v>
      </c>
      <c r="AC71" s="122"/>
      <c r="AD71" s="122"/>
      <c r="AE71" s="122"/>
      <c r="AF71" s="122"/>
      <c r="AG71" s="233"/>
      <c r="AM71" s="234"/>
      <c r="AN71" s="234"/>
      <c r="AO71" s="234"/>
      <c r="AP71" s="234"/>
      <c r="AQ71" s="234"/>
    </row>
    <row r="72" spans="2:43" ht="13.5">
      <c r="B72" s="123">
        <v>1</v>
      </c>
      <c r="C72" s="124"/>
      <c r="D72" s="125">
        <f>AB70</f>
        <v>0.3958333333333333</v>
      </c>
      <c r="E72" s="126"/>
      <c r="F72" s="126"/>
      <c r="G72" s="126"/>
      <c r="H72" s="126"/>
      <c r="I72" s="179" t="str">
        <f>'４節'!AL9</f>
        <v>八百津</v>
      </c>
      <c r="J72" s="179"/>
      <c r="K72" s="179"/>
      <c r="L72" s="179"/>
      <c r="M72" s="179"/>
      <c r="N72" s="179"/>
      <c r="O72" s="223"/>
      <c r="P72" s="249"/>
      <c r="Q72" s="250"/>
      <c r="R72" s="518" t="s">
        <v>138</v>
      </c>
      <c r="S72" s="250"/>
      <c r="T72" s="249"/>
      <c r="U72" s="179" t="str">
        <f>'４節'!AN9</f>
        <v>ティグレイ</v>
      </c>
      <c r="V72" s="179"/>
      <c r="W72" s="179"/>
      <c r="X72" s="179"/>
      <c r="Y72" s="179"/>
      <c r="Z72" s="179"/>
      <c r="AA72" s="223"/>
      <c r="AB72" s="206" t="str">
        <f>'４節'!AM9</f>
        <v>白鳥</v>
      </c>
      <c r="AC72" s="207"/>
      <c r="AD72" s="207"/>
      <c r="AE72" s="207"/>
      <c r="AF72" s="207"/>
      <c r="AG72" s="235"/>
      <c r="AI72" s="118" t="str">
        <f>I72</f>
        <v>八百津</v>
      </c>
      <c r="AJ72" s="234">
        <v>0</v>
      </c>
      <c r="AK72" s="234">
        <v>0</v>
      </c>
      <c r="AL72" s="234">
        <v>0</v>
      </c>
      <c r="AM72" s="234">
        <f>Q72+Q74</f>
        <v>0</v>
      </c>
      <c r="AN72" s="234">
        <f>S72+S74</f>
        <v>0</v>
      </c>
      <c r="AO72" s="234">
        <f>AM72-AN72</f>
        <v>0</v>
      </c>
      <c r="AP72" s="234">
        <f>AJ72*3+AL72*1</f>
        <v>0</v>
      </c>
      <c r="AQ72" s="248">
        <v>2</v>
      </c>
    </row>
    <row r="73" spans="2:43" ht="13.5">
      <c r="B73" s="123">
        <v>2</v>
      </c>
      <c r="C73" s="124"/>
      <c r="D73" s="127">
        <f>D72+"1:2０"</f>
        <v>0.45138888888888884</v>
      </c>
      <c r="E73" s="124"/>
      <c r="F73" s="124"/>
      <c r="G73" s="124"/>
      <c r="H73" s="124"/>
      <c r="I73" s="163" t="str">
        <f>AB72</f>
        <v>白鳥</v>
      </c>
      <c r="J73" s="163"/>
      <c r="K73" s="163"/>
      <c r="L73" s="163"/>
      <c r="M73" s="163"/>
      <c r="N73" s="163"/>
      <c r="O73" s="164"/>
      <c r="P73" s="165"/>
      <c r="Q73" s="189"/>
      <c r="R73" s="514" t="s">
        <v>138</v>
      </c>
      <c r="S73" s="189"/>
      <c r="T73" s="165"/>
      <c r="U73" s="172" t="str">
        <f>U72</f>
        <v>ティグレイ</v>
      </c>
      <c r="V73" s="172"/>
      <c r="W73" s="172"/>
      <c r="X73" s="172"/>
      <c r="Y73" s="172"/>
      <c r="Z73" s="172"/>
      <c r="AA73" s="172"/>
      <c r="AB73" s="208" t="str">
        <f>I72</f>
        <v>八百津</v>
      </c>
      <c r="AC73" s="209"/>
      <c r="AD73" s="209"/>
      <c r="AE73" s="209"/>
      <c r="AF73" s="209"/>
      <c r="AG73" s="236"/>
      <c r="AI73" s="118" t="str">
        <f>I73</f>
        <v>白鳥</v>
      </c>
      <c r="AJ73" s="234">
        <v>0</v>
      </c>
      <c r="AK73" s="234">
        <v>0</v>
      </c>
      <c r="AL73" s="234">
        <v>0</v>
      </c>
      <c r="AM73" s="234">
        <f>Q73+S74</f>
        <v>0</v>
      </c>
      <c r="AN73" s="234">
        <f>S73+Q74</f>
        <v>0</v>
      </c>
      <c r="AO73" s="234">
        <f>AM73-AN73</f>
        <v>0</v>
      </c>
      <c r="AP73" s="234">
        <f>AJ73*3+AL73*1</f>
        <v>0</v>
      </c>
      <c r="AQ73" s="248">
        <v>3</v>
      </c>
    </row>
    <row r="74" spans="2:43" ht="13.5">
      <c r="B74" s="128">
        <v>3</v>
      </c>
      <c r="C74" s="129"/>
      <c r="D74" s="130">
        <f>D73+"1：2０"</f>
        <v>0.5069444444444444</v>
      </c>
      <c r="E74" s="131"/>
      <c r="F74" s="131"/>
      <c r="G74" s="131"/>
      <c r="H74" s="131"/>
      <c r="I74" s="166" t="str">
        <f>I72</f>
        <v>八百津</v>
      </c>
      <c r="J74" s="166"/>
      <c r="K74" s="166"/>
      <c r="L74" s="166"/>
      <c r="M74" s="166"/>
      <c r="N74" s="166"/>
      <c r="O74" s="167"/>
      <c r="P74" s="168"/>
      <c r="Q74" s="190"/>
      <c r="R74" s="515" t="s">
        <v>138</v>
      </c>
      <c r="S74" s="190"/>
      <c r="T74" s="168"/>
      <c r="U74" s="191" t="str">
        <f>AB72</f>
        <v>白鳥</v>
      </c>
      <c r="V74" s="191"/>
      <c r="W74" s="191"/>
      <c r="X74" s="191"/>
      <c r="Y74" s="191"/>
      <c r="Z74" s="191"/>
      <c r="AA74" s="191"/>
      <c r="AB74" s="210" t="str">
        <f>U72</f>
        <v>ティグレイ</v>
      </c>
      <c r="AC74" s="211"/>
      <c r="AD74" s="211"/>
      <c r="AE74" s="211"/>
      <c r="AF74" s="211"/>
      <c r="AG74" s="237"/>
      <c r="AI74" s="118" t="str">
        <f>U72</f>
        <v>ティグレイ</v>
      </c>
      <c r="AJ74" s="234">
        <v>0</v>
      </c>
      <c r="AK74" s="234">
        <v>0</v>
      </c>
      <c r="AL74" s="234">
        <v>0</v>
      </c>
      <c r="AM74" s="234">
        <f>S72+S73</f>
        <v>0</v>
      </c>
      <c r="AN74" s="234">
        <f>Q72+Q73</f>
        <v>0</v>
      </c>
      <c r="AO74" s="234">
        <f>AM74-AN74</f>
        <v>0</v>
      </c>
      <c r="AP74" s="234">
        <f>AJ74*3+AL74*1</f>
        <v>0</v>
      </c>
      <c r="AQ74" s="248">
        <v>1</v>
      </c>
    </row>
    <row r="76" spans="2:16" ht="13.5">
      <c r="B76" s="118" t="s">
        <v>150</v>
      </c>
      <c r="N76"/>
      <c r="P76"/>
    </row>
    <row r="77" spans="2:43" ht="13.5">
      <c r="B77" s="132"/>
      <c r="C77" s="132"/>
      <c r="D77" s="132"/>
      <c r="E77" s="132"/>
      <c r="F77" s="120">
        <f>'４節'!AO6</f>
        <v>44353</v>
      </c>
      <c r="G77" s="120"/>
      <c r="H77" s="120"/>
      <c r="I77" s="120"/>
      <c r="J77" s="120"/>
      <c r="K77" s="120"/>
      <c r="L77" s="132"/>
      <c r="M77" s="132"/>
      <c r="N77" s="132"/>
      <c r="O77" s="132"/>
      <c r="P77" s="132"/>
      <c r="Q77" s="132"/>
      <c r="R77" s="185">
        <f>'４節'!AO5</f>
        <v>8</v>
      </c>
      <c r="S77" s="185"/>
      <c r="T77" s="185"/>
      <c r="U77" s="185"/>
      <c r="V77" s="185"/>
      <c r="W77" s="185"/>
      <c r="X77" s="144" t="s">
        <v>57</v>
      </c>
      <c r="Y77" s="132"/>
      <c r="Z77" s="132"/>
      <c r="AA77" s="132"/>
      <c r="AB77" s="204">
        <f>'４節'!AO7</f>
        <v>0.3958333333333333</v>
      </c>
      <c r="AC77" s="204"/>
      <c r="AD77" s="204"/>
      <c r="AE77" s="204"/>
      <c r="AF77" s="132"/>
      <c r="AG77" s="132"/>
      <c r="AJ77" s="231" t="s">
        <v>126</v>
      </c>
      <c r="AK77" s="232" t="s">
        <v>127</v>
      </c>
      <c r="AL77" s="232" t="s">
        <v>128</v>
      </c>
      <c r="AM77" s="232" t="s">
        <v>129</v>
      </c>
      <c r="AN77" s="232" t="s">
        <v>130</v>
      </c>
      <c r="AO77" s="232" t="s">
        <v>131</v>
      </c>
      <c r="AP77" s="232" t="s">
        <v>132</v>
      </c>
      <c r="AQ77" s="232" t="s">
        <v>133</v>
      </c>
    </row>
    <row r="78" spans="2:42" ht="13.5">
      <c r="B78" s="133" t="s">
        <v>134</v>
      </c>
      <c r="C78" s="134"/>
      <c r="D78" s="135" t="s">
        <v>135</v>
      </c>
      <c r="E78" s="136"/>
      <c r="F78" s="136"/>
      <c r="G78" s="136"/>
      <c r="H78" s="134"/>
      <c r="I78" s="135" t="s">
        <v>136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4"/>
      <c r="AB78" s="135" t="s">
        <v>137</v>
      </c>
      <c r="AC78" s="136"/>
      <c r="AD78" s="136"/>
      <c r="AE78" s="136"/>
      <c r="AF78" s="136"/>
      <c r="AG78" s="239"/>
      <c r="AM78" s="234"/>
      <c r="AN78" s="234"/>
      <c r="AO78" s="234"/>
      <c r="AP78" s="234"/>
    </row>
    <row r="79" spans="2:43" ht="13.5">
      <c r="B79" s="123">
        <v>1</v>
      </c>
      <c r="C79" s="124"/>
      <c r="D79" s="125">
        <f>AB77</f>
        <v>0.3958333333333333</v>
      </c>
      <c r="E79" s="126"/>
      <c r="F79" s="126"/>
      <c r="G79" s="126"/>
      <c r="H79" s="126"/>
      <c r="I79" s="179" t="str">
        <f>'４節'!AO9</f>
        <v>下有知</v>
      </c>
      <c r="J79" s="179"/>
      <c r="K79" s="179"/>
      <c r="L79" s="179"/>
      <c r="M79" s="179"/>
      <c r="N79" s="179"/>
      <c r="O79" s="223"/>
      <c r="P79" s="249"/>
      <c r="Q79" s="250"/>
      <c r="R79" s="518" t="s">
        <v>138</v>
      </c>
      <c r="S79" s="250"/>
      <c r="T79" s="249"/>
      <c r="U79" s="179" t="str">
        <f>'４節'!AQ9</f>
        <v>山手</v>
      </c>
      <c r="V79" s="179"/>
      <c r="W79" s="179"/>
      <c r="X79" s="179"/>
      <c r="Y79" s="179"/>
      <c r="Z79" s="179"/>
      <c r="AA79" s="223"/>
      <c r="AB79" s="215" t="str">
        <f>'４節'!AP9</f>
        <v>関さくら</v>
      </c>
      <c r="AC79" s="216"/>
      <c r="AD79" s="216"/>
      <c r="AE79" s="216"/>
      <c r="AF79" s="216"/>
      <c r="AG79" s="240"/>
      <c r="AH79" s="407"/>
      <c r="AI79" s="118" t="str">
        <f>I79</f>
        <v>下有知</v>
      </c>
      <c r="AJ79" s="234">
        <v>0</v>
      </c>
      <c r="AK79" s="234">
        <v>0</v>
      </c>
      <c r="AL79" s="234">
        <v>0</v>
      </c>
      <c r="AM79" s="234">
        <f>Q79+Q81</f>
        <v>0</v>
      </c>
      <c r="AN79" s="234">
        <f>S79+S81</f>
        <v>0</v>
      </c>
      <c r="AO79" s="234">
        <f>AM79-AN79</f>
        <v>0</v>
      </c>
      <c r="AP79" s="234">
        <f>AJ79*3+AL79*1</f>
        <v>0</v>
      </c>
      <c r="AQ79" s="248">
        <v>1</v>
      </c>
    </row>
    <row r="80" spans="2:43" ht="13.5">
      <c r="B80" s="123">
        <v>2</v>
      </c>
      <c r="C80" s="124"/>
      <c r="D80" s="127">
        <f>D79+"1:2０"</f>
        <v>0.45138888888888884</v>
      </c>
      <c r="E80" s="124"/>
      <c r="F80" s="124"/>
      <c r="G80" s="124"/>
      <c r="H80" s="124"/>
      <c r="I80" s="160" t="str">
        <f>AB79</f>
        <v>関さくら</v>
      </c>
      <c r="J80" s="160"/>
      <c r="K80" s="160"/>
      <c r="L80" s="160"/>
      <c r="M80" s="160"/>
      <c r="N80" s="160"/>
      <c r="O80" s="161"/>
      <c r="P80" s="165"/>
      <c r="Q80" s="189"/>
      <c r="R80" s="514" t="s">
        <v>138</v>
      </c>
      <c r="S80" s="189"/>
      <c r="T80" s="165"/>
      <c r="U80" s="214" t="str">
        <f>U79</f>
        <v>山手</v>
      </c>
      <c r="V80" s="163"/>
      <c r="W80" s="163"/>
      <c r="X80" s="163"/>
      <c r="Y80" s="163"/>
      <c r="Z80" s="163"/>
      <c r="AA80" s="163"/>
      <c r="AB80" s="215" t="str">
        <f>I79</f>
        <v>下有知</v>
      </c>
      <c r="AC80" s="216"/>
      <c r="AD80" s="216"/>
      <c r="AE80" s="216"/>
      <c r="AF80" s="216"/>
      <c r="AG80" s="240"/>
      <c r="AH80" s="407"/>
      <c r="AI80" s="118" t="str">
        <f>AB79</f>
        <v>関さくら</v>
      </c>
      <c r="AJ80" s="234">
        <v>0</v>
      </c>
      <c r="AK80" s="234">
        <v>0</v>
      </c>
      <c r="AL80" s="234">
        <v>0</v>
      </c>
      <c r="AM80" s="234">
        <f>Q80+S81</f>
        <v>0</v>
      </c>
      <c r="AN80" s="234">
        <f>S80+Q81</f>
        <v>0</v>
      </c>
      <c r="AO80" s="234">
        <f>AM80-AN80</f>
        <v>0</v>
      </c>
      <c r="AP80" s="234">
        <f>AJ80*3+AL80*1</f>
        <v>0</v>
      </c>
      <c r="AQ80" s="248">
        <v>2</v>
      </c>
    </row>
    <row r="81" spans="2:43" ht="13.5">
      <c r="B81" s="128">
        <v>3</v>
      </c>
      <c r="C81" s="129"/>
      <c r="D81" s="130">
        <f>D80+"1：2０"</f>
        <v>0.5069444444444444</v>
      </c>
      <c r="E81" s="131"/>
      <c r="F81" s="131"/>
      <c r="G81" s="131"/>
      <c r="H81" s="131"/>
      <c r="I81" s="169" t="str">
        <f>I79</f>
        <v>下有知</v>
      </c>
      <c r="J81" s="169"/>
      <c r="K81" s="169"/>
      <c r="L81" s="169"/>
      <c r="M81" s="169"/>
      <c r="N81" s="169"/>
      <c r="O81" s="170"/>
      <c r="P81" s="171"/>
      <c r="Q81" s="193"/>
      <c r="R81" s="516" t="s">
        <v>138</v>
      </c>
      <c r="S81" s="193"/>
      <c r="T81" s="171"/>
      <c r="U81" s="194" t="str">
        <f>AB79</f>
        <v>関さくら</v>
      </c>
      <c r="V81" s="194"/>
      <c r="W81" s="194"/>
      <c r="X81" s="194"/>
      <c r="Y81" s="194"/>
      <c r="Z81" s="194"/>
      <c r="AA81" s="194"/>
      <c r="AB81" s="372" t="str">
        <f>U79</f>
        <v>山手</v>
      </c>
      <c r="AC81" s="373"/>
      <c r="AD81" s="373"/>
      <c r="AE81" s="373"/>
      <c r="AF81" s="373"/>
      <c r="AG81" s="375"/>
      <c r="AH81" s="407"/>
      <c r="AI81" s="118" t="str">
        <f>U79</f>
        <v>山手</v>
      </c>
      <c r="AJ81" s="234">
        <v>0</v>
      </c>
      <c r="AK81" s="234">
        <v>0</v>
      </c>
      <c r="AL81" s="234">
        <v>0</v>
      </c>
      <c r="AM81" s="234">
        <f>S79+S80</f>
        <v>0</v>
      </c>
      <c r="AN81" s="234">
        <f>Q79+Q80</f>
        <v>0</v>
      </c>
      <c r="AO81" s="234">
        <f>AM81-AN81</f>
        <v>0</v>
      </c>
      <c r="AP81" s="234">
        <f>AJ81*3+AL81*1</f>
        <v>0</v>
      </c>
      <c r="AQ81" s="248">
        <v>3</v>
      </c>
    </row>
    <row r="83" spans="2:43" ht="13.5">
      <c r="B83" s="118" t="s">
        <v>151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20"/>
      <c r="AC83" s="220"/>
      <c r="AD83" s="220"/>
      <c r="AE83" s="220"/>
      <c r="AF83" s="220"/>
      <c r="AG83" s="220"/>
      <c r="AH83" s="220"/>
      <c r="AI83"/>
      <c r="AJ83"/>
      <c r="AK83"/>
      <c r="AL83"/>
      <c r="AM83"/>
      <c r="AN83"/>
      <c r="AO83"/>
      <c r="AP83"/>
      <c r="AQ83"/>
    </row>
    <row r="84" spans="2:43" ht="13.5">
      <c r="B84"/>
      <c r="C84"/>
      <c r="D84"/>
      <c r="F84" s="144">
        <f>'４節'!AR6</f>
        <v>44353</v>
      </c>
      <c r="G84" s="177"/>
      <c r="H84" s="177"/>
      <c r="I84" s="177"/>
      <c r="J84" s="177"/>
      <c r="K84" s="177"/>
      <c r="L84" s="177"/>
      <c r="M84"/>
      <c r="N84"/>
      <c r="O84"/>
      <c r="R84" s="177" t="str">
        <f>'４節'!AR5</f>
        <v>南帷子</v>
      </c>
      <c r="S84" s="177"/>
      <c r="T84" s="177"/>
      <c r="U84" s="177"/>
      <c r="V84" s="177"/>
      <c r="W84" s="177"/>
      <c r="X84" s="199" t="s">
        <v>147</v>
      </c>
      <c r="Y84"/>
      <c r="Z84"/>
      <c r="AA84"/>
      <c r="AB84" s="204">
        <f>'４節'!AR7</f>
        <v>0.5625</v>
      </c>
      <c r="AC84" s="205"/>
      <c r="AD84" s="205"/>
      <c r="AE84" s="205"/>
      <c r="AG84" s="220"/>
      <c r="AH84" s="220"/>
      <c r="AI84"/>
      <c r="AJ84" s="231" t="s">
        <v>126</v>
      </c>
      <c r="AK84" s="232" t="s">
        <v>127</v>
      </c>
      <c r="AL84" s="232" t="s">
        <v>128</v>
      </c>
      <c r="AM84" s="232" t="s">
        <v>129</v>
      </c>
      <c r="AN84" s="232" t="s">
        <v>130</v>
      </c>
      <c r="AO84" s="232" t="s">
        <v>131</v>
      </c>
      <c r="AP84" s="232" t="s">
        <v>132</v>
      </c>
      <c r="AQ84" s="232" t="s">
        <v>133</v>
      </c>
    </row>
    <row r="85" spans="2:34" ht="13.5">
      <c r="B85" s="121" t="s">
        <v>134</v>
      </c>
      <c r="C85" s="122"/>
      <c r="D85" s="122" t="s">
        <v>135</v>
      </c>
      <c r="E85" s="122"/>
      <c r="F85" s="122"/>
      <c r="G85" s="122"/>
      <c r="H85" s="122"/>
      <c r="I85" s="122" t="s">
        <v>136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221" t="s">
        <v>137</v>
      </c>
      <c r="AC85" s="222"/>
      <c r="AD85" s="222"/>
      <c r="AE85" s="222"/>
      <c r="AF85" s="222"/>
      <c r="AG85" s="244"/>
      <c r="AH85" s="408"/>
    </row>
    <row r="86" spans="2:43" ht="13.5">
      <c r="B86" s="123">
        <v>1</v>
      </c>
      <c r="C86" s="124"/>
      <c r="D86" s="125">
        <f>AB84</f>
        <v>0.5625</v>
      </c>
      <c r="E86" s="126"/>
      <c r="F86" s="126"/>
      <c r="G86" s="126"/>
      <c r="H86" s="126"/>
      <c r="I86" s="179" t="str">
        <f>'４節'!AR9</f>
        <v>西可児</v>
      </c>
      <c r="J86" s="179"/>
      <c r="K86" s="179"/>
      <c r="L86" s="179"/>
      <c r="M86" s="179"/>
      <c r="N86" s="179"/>
      <c r="O86" s="223"/>
      <c r="P86" s="249"/>
      <c r="Q86" s="250"/>
      <c r="R86" s="518" t="s">
        <v>138</v>
      </c>
      <c r="S86" s="250"/>
      <c r="T86" s="249"/>
      <c r="U86" s="172" t="str">
        <f>'４節'!AT9</f>
        <v>武芸川</v>
      </c>
      <c r="V86" s="172"/>
      <c r="W86" s="172"/>
      <c r="X86" s="172"/>
      <c r="Y86" s="172"/>
      <c r="Z86" s="172"/>
      <c r="AA86" s="214"/>
      <c r="AB86" s="215" t="str">
        <f>'４節'!AS9</f>
        <v>ボンボネーラ</v>
      </c>
      <c r="AC86" s="216"/>
      <c r="AD86" s="216"/>
      <c r="AE86" s="216"/>
      <c r="AF86" s="216"/>
      <c r="AG86" s="240"/>
      <c r="AH86" s="407"/>
      <c r="AI86" s="118" t="str">
        <f>I86</f>
        <v>西可児</v>
      </c>
      <c r="AJ86" s="234">
        <v>0</v>
      </c>
      <c r="AK86" s="234">
        <v>0</v>
      </c>
      <c r="AL86" s="234">
        <v>0</v>
      </c>
      <c r="AM86" s="234">
        <f>Q86+Q88</f>
        <v>0</v>
      </c>
      <c r="AN86" s="234">
        <f>S86+S88</f>
        <v>0</v>
      </c>
      <c r="AO86" s="234">
        <f>AM86-AN86</f>
        <v>0</v>
      </c>
      <c r="AP86" s="234">
        <f>AJ86*3+AL86*1</f>
        <v>0</v>
      </c>
      <c r="AQ86" s="248">
        <v>1</v>
      </c>
    </row>
    <row r="87" spans="2:43" ht="13.5">
      <c r="B87" s="123">
        <v>2</v>
      </c>
      <c r="C87" s="124"/>
      <c r="D87" s="127">
        <f>D86+"1:2０"</f>
        <v>0.6180555555555556</v>
      </c>
      <c r="E87" s="124"/>
      <c r="F87" s="124"/>
      <c r="G87" s="124"/>
      <c r="H87" s="124"/>
      <c r="I87" s="160" t="str">
        <f>AB86</f>
        <v>ボンボネーラ</v>
      </c>
      <c r="J87" s="160"/>
      <c r="K87" s="160"/>
      <c r="L87" s="160"/>
      <c r="M87" s="160"/>
      <c r="N87" s="160"/>
      <c r="O87" s="161"/>
      <c r="P87" s="165"/>
      <c r="Q87" s="189"/>
      <c r="R87" s="514" t="s">
        <v>138</v>
      </c>
      <c r="S87" s="189"/>
      <c r="T87" s="165"/>
      <c r="U87" s="214" t="str">
        <f>U86</f>
        <v>武芸川</v>
      </c>
      <c r="V87" s="163"/>
      <c r="W87" s="163"/>
      <c r="X87" s="163"/>
      <c r="Y87" s="163"/>
      <c r="Z87" s="163"/>
      <c r="AA87" s="163"/>
      <c r="AB87" s="215" t="str">
        <f>I86</f>
        <v>西可児</v>
      </c>
      <c r="AC87" s="216"/>
      <c r="AD87" s="216"/>
      <c r="AE87" s="216"/>
      <c r="AF87" s="216"/>
      <c r="AG87" s="240"/>
      <c r="AH87" s="407"/>
      <c r="AI87" s="118" t="str">
        <f>AB86</f>
        <v>ボンボネーラ</v>
      </c>
      <c r="AJ87" s="234">
        <v>0</v>
      </c>
      <c r="AK87" s="234">
        <v>0</v>
      </c>
      <c r="AL87" s="234">
        <v>0</v>
      </c>
      <c r="AM87" s="234">
        <f>Q87+S88</f>
        <v>0</v>
      </c>
      <c r="AN87" s="234">
        <f>S87+Q88</f>
        <v>0</v>
      </c>
      <c r="AO87" s="234">
        <f>AM87-AN87</f>
        <v>0</v>
      </c>
      <c r="AP87" s="234">
        <f>AJ87*3+AL87*1</f>
        <v>0</v>
      </c>
      <c r="AQ87" s="248">
        <v>2</v>
      </c>
    </row>
    <row r="88" spans="2:43" ht="13.5">
      <c r="B88" s="128">
        <v>3</v>
      </c>
      <c r="C88" s="129"/>
      <c r="D88" s="130">
        <f>D87+"1：2０"</f>
        <v>0.6736111111111112</v>
      </c>
      <c r="E88" s="131"/>
      <c r="F88" s="131"/>
      <c r="G88" s="131"/>
      <c r="H88" s="131"/>
      <c r="I88" s="169" t="str">
        <f>I86</f>
        <v>西可児</v>
      </c>
      <c r="J88" s="169"/>
      <c r="K88" s="169"/>
      <c r="L88" s="169"/>
      <c r="M88" s="169"/>
      <c r="N88" s="169"/>
      <c r="O88" s="170"/>
      <c r="P88" s="171"/>
      <c r="Q88" s="193"/>
      <c r="R88" s="516" t="s">
        <v>138</v>
      </c>
      <c r="S88" s="193"/>
      <c r="T88" s="171"/>
      <c r="U88" s="194" t="str">
        <f>AB86</f>
        <v>ボンボネーラ</v>
      </c>
      <c r="V88" s="194"/>
      <c r="W88" s="194"/>
      <c r="X88" s="194"/>
      <c r="Y88" s="194"/>
      <c r="Z88" s="194"/>
      <c r="AA88" s="194"/>
      <c r="AB88" s="372" t="str">
        <f>U86</f>
        <v>武芸川</v>
      </c>
      <c r="AC88" s="373"/>
      <c r="AD88" s="373"/>
      <c r="AE88" s="373"/>
      <c r="AF88" s="373"/>
      <c r="AG88" s="375"/>
      <c r="AH88" s="407"/>
      <c r="AI88" s="118" t="str">
        <f>U86</f>
        <v>武芸川</v>
      </c>
      <c r="AJ88" s="234">
        <v>0</v>
      </c>
      <c r="AK88" s="234">
        <v>0</v>
      </c>
      <c r="AL88" s="234">
        <v>0</v>
      </c>
      <c r="AM88" s="234">
        <f>S86+S87</f>
        <v>0</v>
      </c>
      <c r="AN88" s="234">
        <f>Q86+Q87</f>
        <v>0</v>
      </c>
      <c r="AO88" s="234">
        <f>AM88-AN88</f>
        <v>0</v>
      </c>
      <c r="AP88" s="234">
        <f>AJ88*3+AL88*1</f>
        <v>0</v>
      </c>
      <c r="AQ88" s="248">
        <v>3</v>
      </c>
    </row>
  </sheetData>
  <sheetProtection/>
  <mergeCells count="276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F55:K55"/>
    <mergeCell ref="R55:W55"/>
    <mergeCell ref="AB55:AE55"/>
    <mergeCell ref="B56:C56"/>
    <mergeCell ref="D56:H56"/>
    <mergeCell ref="I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F63:K63"/>
    <mergeCell ref="R63:W63"/>
    <mergeCell ref="AB63:AE63"/>
    <mergeCell ref="B64:C64"/>
    <mergeCell ref="D64:H64"/>
    <mergeCell ref="I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70:K70"/>
    <mergeCell ref="R70:W70"/>
    <mergeCell ref="AB70:AE70"/>
    <mergeCell ref="B71:C71"/>
    <mergeCell ref="D71:H71"/>
    <mergeCell ref="I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F77:K77"/>
    <mergeCell ref="R77:W77"/>
    <mergeCell ref="AB77:AE77"/>
    <mergeCell ref="B78:C78"/>
    <mergeCell ref="D78:H78"/>
    <mergeCell ref="I78:AA78"/>
    <mergeCell ref="AB78:AG78"/>
    <mergeCell ref="B79:C79"/>
    <mergeCell ref="D79:H79"/>
    <mergeCell ref="I79:O79"/>
    <mergeCell ref="U79:AA79"/>
    <mergeCell ref="AB79:AG79"/>
    <mergeCell ref="B80:C80"/>
    <mergeCell ref="D80:H80"/>
    <mergeCell ref="I80:O80"/>
    <mergeCell ref="U80:AA80"/>
    <mergeCell ref="AB80:AG80"/>
    <mergeCell ref="B81:C81"/>
    <mergeCell ref="D81:H81"/>
    <mergeCell ref="I81:O81"/>
    <mergeCell ref="U81:AA81"/>
    <mergeCell ref="AB81:AG81"/>
    <mergeCell ref="F84:L84"/>
    <mergeCell ref="R84:W84"/>
    <mergeCell ref="AB84:AE84"/>
    <mergeCell ref="B85:C85"/>
    <mergeCell ref="D85:H85"/>
    <mergeCell ref="I85:AA85"/>
    <mergeCell ref="AB85:AG85"/>
    <mergeCell ref="B86:C86"/>
    <mergeCell ref="D86:H86"/>
    <mergeCell ref="I86:O86"/>
    <mergeCell ref="U86:AA86"/>
    <mergeCell ref="AB86:AG86"/>
    <mergeCell ref="B87:C87"/>
    <mergeCell ref="D87:H87"/>
    <mergeCell ref="I87:O87"/>
    <mergeCell ref="U87:AA87"/>
    <mergeCell ref="AB87:AG87"/>
    <mergeCell ref="B88:C88"/>
    <mergeCell ref="D88:H88"/>
    <mergeCell ref="I88:O88"/>
    <mergeCell ref="U88:AA88"/>
    <mergeCell ref="AB88:A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2021-04-04T09:37:34Z</cp:lastPrinted>
  <dcterms:created xsi:type="dcterms:W3CDTF">2009-07-05T15:09:22Z</dcterms:created>
  <dcterms:modified xsi:type="dcterms:W3CDTF">2021-05-12T08:14:15Z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