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1500" windowWidth="9660" windowHeight="7200" tabRatio="892" activeTab="4"/>
  </bookViews>
  <sheets>
    <sheet name="予選リーグ組合せ" sheetId="1" r:id="rId1"/>
    <sheet name="リーグ１次" sheetId="2" r:id="rId2"/>
    <sheet name="予選リーグ対戦表" sheetId="3" r:id="rId3"/>
    <sheet name="3次リーグ組合せ" sheetId="4" r:id="rId4"/>
    <sheet name="決勝トーナメント" sheetId="5" r:id="rId5"/>
  </sheets>
  <externalReferences>
    <externalReference r:id="rId8"/>
  </externalReferences>
  <definedNames>
    <definedName name="ku">#REF!</definedName>
    <definedName name="_xlnm.Print_Area" localSheetId="1">'リーグ１次'!$A$1:$AW$59</definedName>
    <definedName name="_xlnm.Print_Area" localSheetId="4">'決勝トーナメント'!$A$1:$BB$80</definedName>
    <definedName name="_xlnm.Print_Area" localSheetId="2">'予選リーグ対戦表'!$A$3:$AG$78</definedName>
    <definedName name="組合せ" localSheetId="4">'[1]予選リーグ組合せ'!$A$2:$E$27</definedName>
    <definedName name="組合せ">'予選リーグ組合せ'!$A$2:$E$23</definedName>
    <definedName name="組合せ2次" localSheetId="3">#REF!</definedName>
    <definedName name="組合せ2次">#REF!</definedName>
    <definedName name="組合せ3次">'3次リーグ組合せ'!$B$2:$E$21</definedName>
  </definedNames>
  <calcPr fullCalcOnLoad="1"/>
</workbook>
</file>

<file path=xl/sharedStrings.xml><?xml version="1.0" encoding="utf-8"?>
<sst xmlns="http://schemas.openxmlformats.org/spreadsheetml/2006/main" count="383" uniqueCount="226">
  <si>
    <t>中部</t>
  </si>
  <si>
    <t>美濃</t>
  </si>
  <si>
    <t>チーム名</t>
  </si>
  <si>
    <t>試合時間</t>
  </si>
  <si>
    <t>対　　戦</t>
  </si>
  <si>
    <t>審　　判</t>
  </si>
  <si>
    <t>A1</t>
  </si>
  <si>
    <t>B1</t>
  </si>
  <si>
    <t>C1</t>
  </si>
  <si>
    <t>ブロック</t>
  </si>
  <si>
    <t>N01</t>
  </si>
  <si>
    <t>順位</t>
  </si>
  <si>
    <t>Ａブロック</t>
  </si>
  <si>
    <t>ＮＯ</t>
  </si>
  <si>
    <t>－</t>
  </si>
  <si>
    <t>Ｂブロック</t>
  </si>
  <si>
    <t>Ｃブロック</t>
  </si>
  <si>
    <t>Ｄブロック</t>
  </si>
  <si>
    <t>Ｈブロック</t>
  </si>
  <si>
    <t>D1</t>
  </si>
  <si>
    <t>ブロック</t>
  </si>
  <si>
    <t>No</t>
  </si>
  <si>
    <t>A</t>
  </si>
  <si>
    <t>B</t>
  </si>
  <si>
    <t>C</t>
  </si>
  <si>
    <t>D</t>
  </si>
  <si>
    <t>G</t>
  </si>
  <si>
    <t>抽選</t>
  </si>
  <si>
    <t>結果報告責任チーム</t>
  </si>
  <si>
    <t>Ａ</t>
  </si>
  <si>
    <t>クラス</t>
  </si>
  <si>
    <t>Ｂ</t>
  </si>
  <si>
    <t>Ｃ</t>
  </si>
  <si>
    <t>Ｄ</t>
  </si>
  <si>
    <t>Ｇ</t>
  </si>
  <si>
    <t>会場</t>
  </si>
  <si>
    <t>試合日</t>
  </si>
  <si>
    <t>キックオフ</t>
  </si>
  <si>
    <t>中濃＝旧中濃高校</t>
  </si>
  <si>
    <t>坂祝総＝坂祝町総合運動場</t>
  </si>
  <si>
    <r>
      <rPr>
        <b/>
        <sz val="11"/>
        <color indexed="10"/>
        <rFont val="ＭＳ Ｐゴシック"/>
        <family val="3"/>
      </rPr>
      <t>３次リーグ</t>
    </r>
    <r>
      <rPr>
        <b/>
        <sz val="11"/>
        <rFont val="ＭＳ Ｐゴシック"/>
        <family val="3"/>
      </rPr>
      <t>ブロック順位</t>
    </r>
  </si>
  <si>
    <t>１次リーグ</t>
  </si>
  <si>
    <t>八幡＝八幡総合グランド</t>
  </si>
  <si>
    <t>美並＝まん真ん中広場</t>
  </si>
  <si>
    <t>台山＝美濃台山ヒロック</t>
  </si>
  <si>
    <t>白鳥＝郡上市合併記念公園</t>
  </si>
  <si>
    <t>市民総合運動広場</t>
  </si>
  <si>
    <t>Ａ１</t>
  </si>
  <si>
    <t>Ａ２</t>
  </si>
  <si>
    <t>Ｂ１</t>
  </si>
  <si>
    <t>Ｂ２</t>
  </si>
  <si>
    <t>Ｃ１</t>
  </si>
  <si>
    <t>Ｃ２</t>
  </si>
  <si>
    <t>*</t>
  </si>
  <si>
    <t>白山＝御嵩町白山多目的グランド</t>
  </si>
  <si>
    <t>蘇水＝蘇水公園多目的広場</t>
  </si>
  <si>
    <t>エコパ＝あじさいエコパーク</t>
  </si>
  <si>
    <t>川辺北＝川辺町立川辺北小学校</t>
  </si>
  <si>
    <t>南帷子＝可児市立南帷子小学校</t>
  </si>
  <si>
    <t>片倉＝片倉グラウンド</t>
  </si>
  <si>
    <t>中池＝中池公園多目的広場</t>
  </si>
  <si>
    <t>今渡北＝可児市立今渡北小学校</t>
  </si>
  <si>
    <t>１次リーグブロック順位想定</t>
  </si>
  <si>
    <t>勝</t>
  </si>
  <si>
    <t>負</t>
  </si>
  <si>
    <t>引分</t>
  </si>
  <si>
    <t>得点</t>
  </si>
  <si>
    <t>失点</t>
  </si>
  <si>
    <t>得失点差</t>
  </si>
  <si>
    <t>勝点</t>
  </si>
  <si>
    <t>Ｌポート</t>
  </si>
  <si>
    <t>中濃１</t>
  </si>
  <si>
    <t>中濃２</t>
  </si>
  <si>
    <t>中濃３</t>
  </si>
  <si>
    <t>中濃４</t>
  </si>
  <si>
    <t>中濃５</t>
  </si>
  <si>
    <t>中濃６</t>
  </si>
  <si>
    <t>中濃７</t>
  </si>
  <si>
    <t>中濃８</t>
  </si>
  <si>
    <t>中濃９</t>
  </si>
  <si>
    <t>中濃１０</t>
  </si>
  <si>
    <t>中濃１１</t>
  </si>
  <si>
    <t>中濃１２</t>
  </si>
  <si>
    <t>中濃１３</t>
  </si>
  <si>
    <t>主管チームでお願いします。</t>
  </si>
  <si>
    <t>（ピッチ提供チーム）</t>
  </si>
  <si>
    <t>塩河グランド</t>
  </si>
  <si>
    <t>武芸川南＝武芸川南Ｇ</t>
  </si>
  <si>
    <t>桜ヶ丘＝可児市桜ヶ丘小学校</t>
  </si>
  <si>
    <t>東明＝可児市東明小学校</t>
  </si>
  <si>
    <t>大和＝古今伝授の里Ｇ</t>
  </si>
  <si>
    <t>土田＝可児市土田小学校</t>
  </si>
  <si>
    <t>坂戸＝可児市坂戸グランド</t>
  </si>
  <si>
    <t>１次ブロック順位</t>
  </si>
  <si>
    <t>２次ブロック順位</t>
  </si>
  <si>
    <t>決勝トーナメント</t>
  </si>
  <si>
    <t>⑧</t>
  </si>
  <si>
    <t>⑦</t>
  </si>
  <si>
    <t>⑤</t>
  </si>
  <si>
    <t>⑥</t>
  </si>
  <si>
    <t>①</t>
  </si>
  <si>
    <t>②</t>
  </si>
  <si>
    <t>③</t>
  </si>
  <si>
    <t>④</t>
  </si>
  <si>
    <t>Ｄ２</t>
  </si>
  <si>
    <t>Ｄ１</t>
  </si>
  <si>
    <t>①</t>
  </si>
  <si>
    <t>－</t>
  </si>
  <si>
    <t>②</t>
  </si>
  <si>
    <t>④</t>
  </si>
  <si>
    <t>⑤</t>
  </si>
  <si>
    <t>⑥</t>
  </si>
  <si>
    <t>１位</t>
  </si>
  <si>
    <t>２位</t>
  </si>
  <si>
    <t>３位</t>
  </si>
  <si>
    <t>N01</t>
  </si>
  <si>
    <t>牧野グランド</t>
  </si>
  <si>
    <t>＊１次リーグ会場は、各ブロック「１」のチームが調整・決定すること。</t>
  </si>
  <si>
    <t>加茂野</t>
  </si>
  <si>
    <t>D2</t>
  </si>
  <si>
    <t>A2</t>
  </si>
  <si>
    <t>B2</t>
  </si>
  <si>
    <t>C2</t>
  </si>
  <si>
    <t>Ｅ</t>
  </si>
  <si>
    <t>各ブロック２位上り</t>
  </si>
  <si>
    <t>*</t>
  </si>
  <si>
    <t>試合時間</t>
  </si>
  <si>
    <t>＊</t>
  </si>
  <si>
    <t>自由な交代</t>
  </si>
  <si>
    <t>トイレ掃除</t>
  </si>
  <si>
    <t>男子トイレ</t>
  </si>
  <si>
    <t>引分け</t>
  </si>
  <si>
    <t>ＰＫ3人　サドンデス</t>
  </si>
  <si>
    <t>女子トイレ</t>
  </si>
  <si>
    <t>メンバー表必要</t>
  </si>
  <si>
    <t>中濃１４</t>
  </si>
  <si>
    <t>８人制</t>
  </si>
  <si>
    <t>ピッチサイズ　　</t>
  </si>
  <si>
    <t>－</t>
  </si>
  <si>
    <t>③</t>
  </si>
  <si>
    <t>ステージ</t>
  </si>
  <si>
    <t>中濃１５</t>
  </si>
  <si>
    <t>中濃１６</t>
  </si>
  <si>
    <t>中濃１７</t>
  </si>
  <si>
    <t>中濃１８</t>
  </si>
  <si>
    <t>中濃１９</t>
  </si>
  <si>
    <t>中濃２０</t>
  </si>
  <si>
    <t>中濃２１</t>
  </si>
  <si>
    <t>中濃２２</t>
  </si>
  <si>
    <t>中濃２３</t>
  </si>
  <si>
    <t>中濃２４</t>
  </si>
  <si>
    <t>中濃２５</t>
  </si>
  <si>
    <t>中濃２６</t>
  </si>
  <si>
    <t>中濃２７</t>
  </si>
  <si>
    <t>B</t>
  </si>
  <si>
    <t>C</t>
  </si>
  <si>
    <t>コヴィーダ</t>
  </si>
  <si>
    <t>川辺</t>
  </si>
  <si>
    <t>審判部</t>
  </si>
  <si>
    <t>⑨</t>
  </si>
  <si>
    <t>⑩</t>
  </si>
  <si>
    <t>⑦</t>
  </si>
  <si>
    <t>⑧</t>
  </si>
  <si>
    <t>旭ヶ丘</t>
  </si>
  <si>
    <t>武儀</t>
  </si>
  <si>
    <t>山手</t>
  </si>
  <si>
    <t>桜ヶ丘</t>
  </si>
  <si>
    <t>今渡</t>
  </si>
  <si>
    <t>郡上八幡</t>
  </si>
  <si>
    <t>大和</t>
  </si>
  <si>
    <t>第14回ＪＡめぐみのカップ対戦中濃予選　１次リーグ</t>
  </si>
  <si>
    <t>５0×３0</t>
  </si>
  <si>
    <t>＊再出場可</t>
  </si>
  <si>
    <t>＊中濃ルール有</t>
  </si>
  <si>
    <t>＊フットサルまた少年用ゴール</t>
  </si>
  <si>
    <t>10*5*10</t>
  </si>
  <si>
    <t>中池多目的Ｇ</t>
  </si>
  <si>
    <t>*審判・指導者証必要</t>
  </si>
  <si>
    <t>上位３チームヒマラヤカップ出場</t>
  </si>
  <si>
    <t>⑨</t>
  </si>
  <si>
    <t>第14回ＪＡめぐみのカップ中濃予選　１次リーグ</t>
  </si>
  <si>
    <t>東明小</t>
  </si>
  <si>
    <t>中池多目（西面）</t>
  </si>
  <si>
    <t>中池多目（東面）</t>
  </si>
  <si>
    <t>川辺北小</t>
  </si>
  <si>
    <t>コヴィーダ　　川辺</t>
  </si>
  <si>
    <t>美濃　　　山手</t>
  </si>
  <si>
    <t>中部　　　旭ヶ丘</t>
  </si>
  <si>
    <t>桜ヶ丘　　郡上八幡</t>
  </si>
  <si>
    <t>西　面</t>
  </si>
  <si>
    <t>東　面</t>
  </si>
  <si>
    <t>フェアプレイ賞</t>
  </si>
  <si>
    <t>第14回めぐみのカップ中濃予選決勝トーナメントＥクラス</t>
  </si>
  <si>
    <t>0    0</t>
  </si>
  <si>
    <t>0    1</t>
  </si>
  <si>
    <t>2    5</t>
  </si>
  <si>
    <t>0   0</t>
  </si>
  <si>
    <t>0    0    2</t>
  </si>
  <si>
    <t>中　　部</t>
  </si>
  <si>
    <t>0　　　0</t>
  </si>
  <si>
    <t>審判部　　　   川辺</t>
  </si>
  <si>
    <t>旭　ヶ　丘</t>
  </si>
  <si>
    <t>1   2</t>
  </si>
  <si>
    <t>1   1</t>
  </si>
  <si>
    <t>中部            桜ヶ丘</t>
  </si>
  <si>
    <t>１    0    １</t>
  </si>
  <si>
    <t>１    0    2</t>
  </si>
  <si>
    <t>－　　　PK</t>
  </si>
  <si>
    <t>0    0    ０</t>
  </si>
  <si>
    <t>0    0    １</t>
  </si>
  <si>
    <t>0    0    ３</t>
  </si>
  <si>
    <t>山　　手</t>
  </si>
  <si>
    <t>審判部　　　　美濃</t>
  </si>
  <si>
    <t>川　　辺</t>
  </si>
  <si>
    <t>美　　濃</t>
  </si>
  <si>
    <t>コヴィーダ　　　桜ヶ丘</t>
  </si>
  <si>
    <t>1   １</t>
  </si>
  <si>
    <t>１   　 １</t>
  </si>
  <si>
    <t>桜　ヶ　丘</t>
  </si>
  <si>
    <t xml:space="preserve">１    0    </t>
  </si>
  <si>
    <t>PK</t>
  </si>
  <si>
    <t>　桜ヶ丘FC</t>
  </si>
  <si>
    <t>山手サッカー少年団</t>
  </si>
  <si>
    <t>中部SCスポーツ少年団</t>
  </si>
  <si>
    <t>美濃加茂コヴィータＪＦＣ</t>
  </si>
  <si>
    <t>決勝・３決　延長5分ハーフ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</si>
</sst>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mm\-yyyy"/>
    <numFmt numFmtId="180" formatCode="[$€-2]\ #,##0.00_);[Red]\([$€-2]\ #,##0.00\)"/>
    <numFmt numFmtId="181" formatCode="yyyy&quot;年&quot;m&quot;月&quot;d&quot;日&quot;;@"/>
  </numFmts>
  <fonts count="65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b/>
      <sz val="20"/>
      <name val="ＭＳ 明朝"/>
      <family val="1"/>
    </font>
    <font>
      <b/>
      <sz val="12"/>
      <name val="ＭＳ 明朝"/>
      <family val="1"/>
    </font>
    <font>
      <b/>
      <sz val="11"/>
      <color indexed="10"/>
      <name val="ＭＳ ゴシック"/>
      <family val="3"/>
    </font>
    <font>
      <sz val="12"/>
      <name val="ＭＳ 明朝"/>
      <family val="1"/>
    </font>
    <font>
      <sz val="11"/>
      <color indexed="8"/>
      <name val="ＭＳ 明朝"/>
      <family val="1"/>
    </font>
    <font>
      <sz val="14"/>
      <name val="ＭＳ 明朝"/>
      <family val="1"/>
    </font>
    <font>
      <b/>
      <sz val="14"/>
      <name val="ＭＳ 明朝"/>
      <family val="1"/>
    </font>
    <font>
      <b/>
      <sz val="11"/>
      <color indexed="10"/>
      <name val="ＭＳ Ｐゴシック"/>
      <family val="3"/>
    </font>
    <font>
      <b/>
      <sz val="14"/>
      <name val="ＭＳ Ｐゴシック"/>
      <family val="3"/>
    </font>
    <font>
      <sz val="16"/>
      <name val="ＭＳ 明朝"/>
      <family val="1"/>
    </font>
    <font>
      <b/>
      <sz val="10"/>
      <name val="ＭＳ 明朝"/>
      <family val="1"/>
    </font>
    <font>
      <b/>
      <sz val="11"/>
      <color indexed="10"/>
      <name val="ＭＳ 明朝"/>
      <family val="1"/>
    </font>
    <font>
      <b/>
      <sz val="14"/>
      <color indexed="10"/>
      <name val="ＭＳ 明朝"/>
      <family val="1"/>
    </font>
    <font>
      <sz val="11"/>
      <name val="ＭＳ ゴシック"/>
      <family val="3"/>
    </font>
    <font>
      <b/>
      <sz val="11"/>
      <name val="ＭＳ ゴシック"/>
      <family val="3"/>
    </font>
    <font>
      <b/>
      <sz val="16"/>
      <color indexed="10"/>
      <name val="ＭＳ 明朝"/>
      <family val="1"/>
    </font>
    <font>
      <sz val="14"/>
      <name val="ＭＳ Ｐゴシック"/>
      <family val="3"/>
    </font>
    <font>
      <sz val="9"/>
      <name val="ＭＳ 明朝"/>
      <family val="1"/>
    </font>
    <font>
      <b/>
      <sz val="9"/>
      <name val="ＭＳ 明朝"/>
      <family val="1"/>
    </font>
    <font>
      <b/>
      <sz val="16"/>
      <name val="ＭＳ 明朝"/>
      <family val="1"/>
    </font>
    <font>
      <b/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明朝"/>
      <family val="1"/>
    </font>
    <font>
      <b/>
      <sz val="14"/>
      <color rgb="FFFF0000"/>
      <name val="ＭＳ 明朝"/>
      <family val="1"/>
    </font>
    <font>
      <b/>
      <sz val="16"/>
      <color rgb="FFFF0000"/>
      <name val="ＭＳ 明朝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ck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4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32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2" fillId="0" borderId="0" xfId="0" applyFont="1" applyBorder="1" applyAlignment="1" quotePrefix="1">
      <alignment vertical="center"/>
    </xf>
    <xf numFmtId="0" fontId="2" fillId="0" borderId="13" xfId="0" applyFont="1" applyBorder="1" applyAlignment="1">
      <alignment vertical="center"/>
    </xf>
    <xf numFmtId="0" fontId="2" fillId="33" borderId="13" xfId="0" applyFont="1" applyFill="1" applyBorder="1" applyAlignment="1">
      <alignment vertical="center"/>
    </xf>
    <xf numFmtId="0" fontId="2" fillId="0" borderId="13" xfId="0" applyFont="1" applyBorder="1" applyAlignment="1" quotePrefix="1">
      <alignment vertical="center"/>
    </xf>
    <xf numFmtId="0" fontId="2" fillId="0" borderId="14" xfId="0" applyFont="1" applyBorder="1" applyAlignment="1">
      <alignment vertical="center"/>
    </xf>
    <xf numFmtId="0" fontId="2" fillId="33" borderId="14" xfId="0" applyFont="1" applyFill="1" applyBorder="1" applyAlignment="1">
      <alignment vertical="center"/>
    </xf>
    <xf numFmtId="0" fontId="2" fillId="0" borderId="14" xfId="0" applyFont="1" applyBorder="1" applyAlignment="1" quotePrefix="1">
      <alignment vertical="center"/>
    </xf>
    <xf numFmtId="0" fontId="0" fillId="0" borderId="0" xfId="0" applyAlignment="1">
      <alignment shrinkToFi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58" fontId="5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11" fillId="0" borderId="0" xfId="0" applyFont="1" applyAlignment="1">
      <alignment horizontal="distributed" vertical="distributed" wrapText="1"/>
    </xf>
    <xf numFmtId="0" fontId="12" fillId="0" borderId="0" xfId="0" applyFont="1" applyAlignment="1">
      <alignment/>
    </xf>
    <xf numFmtId="0" fontId="5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62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distributed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56" fontId="0" fillId="0" borderId="0" xfId="0" applyNumberFormat="1" applyFill="1" applyAlignment="1">
      <alignment horizontal="center" vertical="center"/>
    </xf>
    <xf numFmtId="0" fontId="0" fillId="0" borderId="14" xfId="0" applyFont="1" applyBorder="1" applyAlignment="1">
      <alignment/>
    </xf>
    <xf numFmtId="56" fontId="0" fillId="0" borderId="14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5" fillId="34" borderId="19" xfId="0" applyFont="1" applyFill="1" applyBorder="1" applyAlignment="1">
      <alignment/>
    </xf>
    <xf numFmtId="56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right" vertical="center" shrinkToFit="1"/>
    </xf>
    <xf numFmtId="0" fontId="0" fillId="0" borderId="0" xfId="0" applyFont="1" applyBorder="1" applyAlignment="1">
      <alignment horizontal="center" vertical="center" shrinkToFit="1"/>
    </xf>
    <xf numFmtId="0" fontId="5" fillId="35" borderId="20" xfId="0" applyFont="1" applyFill="1" applyBorder="1" applyAlignment="1">
      <alignment/>
    </xf>
    <xf numFmtId="0" fontId="5" fillId="35" borderId="21" xfId="0" applyFont="1" applyFill="1" applyBorder="1" applyAlignment="1">
      <alignment/>
    </xf>
    <xf numFmtId="0" fontId="7" fillId="0" borderId="0" xfId="0" applyFont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6" fillId="0" borderId="14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20" fontId="0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56" fontId="5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 quotePrefix="1">
      <alignment vertical="center"/>
    </xf>
    <xf numFmtId="0" fontId="0" fillId="36" borderId="20" xfId="0" applyFill="1" applyBorder="1" applyAlignment="1">
      <alignment/>
    </xf>
    <xf numFmtId="0" fontId="0" fillId="36" borderId="21" xfId="0" applyFill="1" applyBorder="1" applyAlignment="1">
      <alignment/>
    </xf>
    <xf numFmtId="0" fontId="15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10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20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21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6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distributed"/>
    </xf>
    <xf numFmtId="0" fontId="8" fillId="0" borderId="0" xfId="0" applyFont="1" applyBorder="1" applyAlignment="1">
      <alignment horizontal="distributed" vertical="center"/>
    </xf>
    <xf numFmtId="0" fontId="13" fillId="0" borderId="13" xfId="0" applyFont="1" applyBorder="1" applyAlignment="1">
      <alignment horizontal="distributed" vertical="center"/>
    </xf>
    <xf numFmtId="0" fontId="13" fillId="0" borderId="0" xfId="0" applyFont="1" applyBorder="1" applyAlignment="1">
      <alignment horizontal="distributed" vertical="center"/>
    </xf>
    <xf numFmtId="0" fontId="17" fillId="0" borderId="0" xfId="0" applyFont="1" applyBorder="1" applyAlignment="1" quotePrefix="1">
      <alignment vertical="center"/>
    </xf>
    <xf numFmtId="0" fontId="8" fillId="0" borderId="13" xfId="0" applyFont="1" applyBorder="1" applyAlignment="1">
      <alignment horizontal="distributed" vertical="center"/>
    </xf>
    <xf numFmtId="0" fontId="17" fillId="0" borderId="13" xfId="0" applyFont="1" applyBorder="1" applyAlignment="1" quotePrefix="1">
      <alignment vertical="center"/>
    </xf>
    <xf numFmtId="0" fontId="8" fillId="0" borderId="22" xfId="0" applyFont="1" applyBorder="1" applyAlignment="1">
      <alignment horizontal="distributed" vertical="center"/>
    </xf>
    <xf numFmtId="0" fontId="13" fillId="0" borderId="23" xfId="0" applyFont="1" applyBorder="1" applyAlignment="1">
      <alignment horizontal="distributed" vertical="center"/>
    </xf>
    <xf numFmtId="0" fontId="17" fillId="0" borderId="23" xfId="0" applyFont="1" applyBorder="1" applyAlignment="1" quotePrefix="1">
      <alignment vertical="center"/>
    </xf>
    <xf numFmtId="0" fontId="8" fillId="0" borderId="23" xfId="0" applyFont="1" applyBorder="1" applyAlignment="1">
      <alignment horizontal="distributed" vertical="center"/>
    </xf>
    <xf numFmtId="0" fontId="63" fillId="0" borderId="0" xfId="0" applyFont="1" applyAlignment="1">
      <alignment/>
    </xf>
    <xf numFmtId="0" fontId="5" fillId="0" borderId="12" xfId="0" applyFont="1" applyFill="1" applyBorder="1" applyAlignment="1">
      <alignment horizontal="center"/>
    </xf>
    <xf numFmtId="58" fontId="5" fillId="0" borderId="0" xfId="0" applyNumberFormat="1" applyFont="1" applyAlignment="1">
      <alignment horizontal="center"/>
    </xf>
    <xf numFmtId="0" fontId="10" fillId="0" borderId="0" xfId="0" applyFont="1" applyBorder="1" applyAlignment="1">
      <alignment horizontal="distributed" vertical="distributed" wrapText="1"/>
    </xf>
    <xf numFmtId="0" fontId="5" fillId="0" borderId="12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23" xfId="0" applyFont="1" applyBorder="1" applyAlignment="1" quotePrefix="1">
      <alignment vertical="center"/>
    </xf>
    <xf numFmtId="20" fontId="0" fillId="0" borderId="0" xfId="0" applyNumberFormat="1" applyFont="1" applyBorder="1" applyAlignment="1">
      <alignment horizontal="center" vertical="center"/>
    </xf>
    <xf numFmtId="0" fontId="0" fillId="0" borderId="21" xfId="0" applyBorder="1" applyAlignment="1">
      <alignment/>
    </xf>
    <xf numFmtId="0" fontId="5" fillId="0" borderId="11" xfId="0" applyFont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24" xfId="0" applyFont="1" applyFill="1" applyBorder="1" applyAlignment="1">
      <alignment horizontal="center"/>
    </xf>
    <xf numFmtId="56" fontId="5" fillId="0" borderId="12" xfId="0" applyNumberFormat="1" applyFont="1" applyBorder="1" applyAlignment="1">
      <alignment/>
    </xf>
    <xf numFmtId="56" fontId="5" fillId="0" borderId="0" xfId="0" applyNumberFormat="1" applyFont="1" applyBorder="1" applyAlignment="1">
      <alignment/>
    </xf>
    <xf numFmtId="20" fontId="5" fillId="0" borderId="12" xfId="0" applyNumberFormat="1" applyFont="1" applyBorder="1" applyAlignment="1">
      <alignment/>
    </xf>
    <xf numFmtId="20" fontId="5" fillId="0" borderId="0" xfId="0" applyNumberFormat="1" applyFont="1" applyBorder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8" fillId="0" borderId="0" xfId="0" applyFont="1" applyAlignment="1">
      <alignment/>
    </xf>
    <xf numFmtId="0" fontId="22" fillId="0" borderId="0" xfId="0" applyFont="1" applyAlignment="1">
      <alignment/>
    </xf>
    <xf numFmtId="0" fontId="16" fillId="0" borderId="0" xfId="0" applyFont="1" applyAlignment="1">
      <alignment/>
    </xf>
    <xf numFmtId="0" fontId="19" fillId="0" borderId="0" xfId="0" applyFont="1" applyAlignment="1">
      <alignment/>
    </xf>
    <xf numFmtId="0" fontId="2" fillId="0" borderId="23" xfId="0" applyFont="1" applyBorder="1" applyAlignment="1">
      <alignment vertical="center"/>
    </xf>
    <xf numFmtId="0" fontId="2" fillId="33" borderId="23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25" xfId="0" applyFont="1" applyFill="1" applyBorder="1" applyAlignment="1">
      <alignment horizontal="center"/>
    </xf>
    <xf numFmtId="0" fontId="63" fillId="0" borderId="0" xfId="0" applyFont="1" applyAlignment="1">
      <alignment/>
    </xf>
    <xf numFmtId="0" fontId="12" fillId="0" borderId="0" xfId="0" applyFont="1" applyBorder="1" applyAlignment="1">
      <alignment horizontal="center" vertical="distributed"/>
    </xf>
    <xf numFmtId="0" fontId="10" fillId="0" borderId="14" xfId="0" applyFont="1" applyBorder="1" applyAlignment="1">
      <alignment/>
    </xf>
    <xf numFmtId="0" fontId="13" fillId="0" borderId="26" xfId="0" applyFont="1" applyBorder="1" applyAlignment="1">
      <alignment horizontal="distributed" vertical="center"/>
    </xf>
    <xf numFmtId="0" fontId="8" fillId="0" borderId="18" xfId="0" applyFont="1" applyBorder="1" applyAlignment="1">
      <alignment horizontal="distributed" vertical="center"/>
    </xf>
    <xf numFmtId="0" fontId="1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27" fillId="0" borderId="13" xfId="0" applyFont="1" applyBorder="1" applyAlignment="1" quotePrefix="1">
      <alignment horizontal="center" vertical="center" wrapText="1"/>
    </xf>
    <xf numFmtId="0" fontId="10" fillId="0" borderId="27" xfId="0" applyFont="1" applyBorder="1" applyAlignment="1">
      <alignment horizontal="distributed" vertical="distributed" wrapText="1"/>
    </xf>
    <xf numFmtId="0" fontId="10" fillId="0" borderId="28" xfId="0" applyFont="1" applyBorder="1" applyAlignment="1">
      <alignment horizontal="distributed" vertical="distributed" wrapText="1"/>
    </xf>
    <xf numFmtId="0" fontId="10" fillId="0" borderId="29" xfId="0" applyFont="1" applyBorder="1" applyAlignment="1">
      <alignment horizontal="distributed" vertical="distributed" wrapText="1"/>
    </xf>
    <xf numFmtId="0" fontId="10" fillId="0" borderId="0" xfId="0" applyFont="1" applyFill="1" applyBorder="1" applyAlignment="1">
      <alignment horizontal="distributed" vertical="distributed" wrapText="1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56" fontId="5" fillId="0" borderId="24" xfId="0" applyNumberFormat="1" applyFont="1" applyBorder="1" applyAlignment="1">
      <alignment horizontal="center"/>
    </xf>
    <xf numFmtId="56" fontId="5" fillId="0" borderId="13" xfId="0" applyNumberFormat="1" applyFont="1" applyBorder="1" applyAlignment="1">
      <alignment horizontal="center"/>
    </xf>
    <xf numFmtId="56" fontId="5" fillId="0" borderId="36" xfId="0" applyNumberFormat="1" applyFont="1" applyBorder="1" applyAlignment="1">
      <alignment horizontal="center"/>
    </xf>
    <xf numFmtId="20" fontId="5" fillId="0" borderId="24" xfId="0" applyNumberFormat="1" applyFont="1" applyBorder="1" applyAlignment="1">
      <alignment horizontal="center"/>
    </xf>
    <xf numFmtId="20" fontId="5" fillId="0" borderId="13" xfId="0" applyNumberFormat="1" applyFont="1" applyBorder="1" applyAlignment="1">
      <alignment horizontal="center"/>
    </xf>
    <xf numFmtId="20" fontId="5" fillId="0" borderId="36" xfId="0" applyNumberFormat="1" applyFont="1" applyBorder="1" applyAlignment="1">
      <alignment horizontal="center"/>
    </xf>
    <xf numFmtId="0" fontId="24" fillId="0" borderId="33" xfId="0" applyFont="1" applyBorder="1" applyAlignment="1">
      <alignment horizontal="center"/>
    </xf>
    <xf numFmtId="0" fontId="24" fillId="0" borderId="34" xfId="0" applyFont="1" applyBorder="1" applyAlignment="1">
      <alignment horizontal="center"/>
    </xf>
    <xf numFmtId="0" fontId="24" fillId="0" borderId="35" xfId="0" applyFont="1" applyBorder="1" applyAlignment="1">
      <alignment horizontal="center"/>
    </xf>
    <xf numFmtId="0" fontId="10" fillId="0" borderId="15" xfId="0" applyFont="1" applyBorder="1" applyAlignment="1">
      <alignment horizontal="distributed" vertical="distributed" wrapText="1"/>
    </xf>
    <xf numFmtId="0" fontId="10" fillId="0" borderId="37" xfId="0" applyFont="1" applyBorder="1" applyAlignment="1">
      <alignment horizontal="distributed" vertical="distributed" wrapText="1"/>
    </xf>
    <xf numFmtId="0" fontId="10" fillId="0" borderId="25" xfId="0" applyFont="1" applyBorder="1" applyAlignment="1">
      <alignment horizontal="distributed" vertical="distributed" wrapText="1"/>
    </xf>
    <xf numFmtId="0" fontId="10" fillId="0" borderId="38" xfId="0" applyFont="1" applyBorder="1" applyAlignment="1">
      <alignment horizontal="distributed" vertical="distributed" wrapText="1"/>
    </xf>
    <xf numFmtId="56" fontId="5" fillId="0" borderId="0" xfId="0" applyNumberFormat="1" applyFont="1" applyAlignment="1">
      <alignment horizontal="center"/>
    </xf>
    <xf numFmtId="56" fontId="5" fillId="0" borderId="21" xfId="0" applyNumberFormat="1" applyFont="1" applyBorder="1" applyAlignment="1">
      <alignment horizontal="center"/>
    </xf>
    <xf numFmtId="0" fontId="10" fillId="34" borderId="17" xfId="0" applyFont="1" applyFill="1" applyBorder="1" applyAlignment="1">
      <alignment horizontal="distributed" vertical="distributed" wrapText="1"/>
    </xf>
    <xf numFmtId="0" fontId="10" fillId="34" borderId="39" xfId="0" applyFont="1" applyFill="1" applyBorder="1" applyAlignment="1">
      <alignment horizontal="distributed" vertical="distributed" wrapText="1"/>
    </xf>
    <xf numFmtId="0" fontId="10" fillId="0" borderId="27" xfId="0" applyFont="1" applyBorder="1" applyAlignment="1">
      <alignment horizontal="center" vertical="distributed" wrapText="1"/>
    </xf>
    <xf numFmtId="0" fontId="10" fillId="0" borderId="28" xfId="0" applyFont="1" applyBorder="1" applyAlignment="1">
      <alignment horizontal="center" vertical="distributed" wrapText="1"/>
    </xf>
    <xf numFmtId="0" fontId="10" fillId="0" borderId="29" xfId="0" applyFont="1" applyBorder="1" applyAlignment="1">
      <alignment horizontal="center" vertical="distributed" wrapText="1"/>
    </xf>
    <xf numFmtId="0" fontId="10" fillId="34" borderId="40" xfId="0" applyFont="1" applyFill="1" applyBorder="1" applyAlignment="1">
      <alignment horizontal="distributed" vertical="distributed" wrapText="1"/>
    </xf>
    <xf numFmtId="0" fontId="10" fillId="34" borderId="41" xfId="0" applyFont="1" applyFill="1" applyBorder="1" applyAlignment="1">
      <alignment horizontal="distributed" vertical="distributed" wrapText="1"/>
    </xf>
    <xf numFmtId="0" fontId="10" fillId="34" borderId="42" xfId="0" applyFont="1" applyFill="1" applyBorder="1" applyAlignment="1">
      <alignment horizontal="distributed" vertical="distributed" wrapText="1"/>
    </xf>
    <xf numFmtId="0" fontId="10" fillId="0" borderId="43" xfId="0" applyFont="1" applyBorder="1" applyAlignment="1">
      <alignment horizontal="distributed" vertical="distributed" wrapText="1"/>
    </xf>
    <xf numFmtId="0" fontId="10" fillId="0" borderId="44" xfId="0" applyFont="1" applyBorder="1" applyAlignment="1">
      <alignment horizontal="distributed" vertical="distributed" wrapText="1"/>
    </xf>
    <xf numFmtId="0" fontId="10" fillId="0" borderId="45" xfId="0" applyFont="1" applyBorder="1" applyAlignment="1">
      <alignment horizontal="distributed" vertical="distributed" wrapText="1"/>
    </xf>
    <xf numFmtId="0" fontId="10" fillId="34" borderId="46" xfId="0" applyFont="1" applyFill="1" applyBorder="1" applyAlignment="1">
      <alignment horizontal="distributed" vertical="distributed" wrapText="1"/>
    </xf>
    <xf numFmtId="0" fontId="10" fillId="34" borderId="12" xfId="0" applyFont="1" applyFill="1" applyBorder="1" applyAlignment="1">
      <alignment horizontal="distributed" vertical="distributed" wrapText="1"/>
    </xf>
    <xf numFmtId="0" fontId="10" fillId="34" borderId="47" xfId="0" applyFont="1" applyFill="1" applyBorder="1" applyAlignment="1">
      <alignment horizontal="distributed" vertical="distributed" wrapText="1"/>
    </xf>
    <xf numFmtId="0" fontId="10" fillId="0" borderId="13" xfId="0" applyFont="1" applyBorder="1" applyAlignment="1">
      <alignment horizontal="distributed" vertical="distributed" wrapText="1"/>
    </xf>
    <xf numFmtId="0" fontId="10" fillId="0" borderId="23" xfId="0" applyFont="1" applyBorder="1" applyAlignment="1">
      <alignment horizontal="distributed" vertical="distributed" wrapText="1"/>
    </xf>
    <xf numFmtId="0" fontId="10" fillId="0" borderId="48" xfId="0" applyFont="1" applyBorder="1" applyAlignment="1">
      <alignment horizontal="center" vertical="distributed" wrapText="1"/>
    </xf>
    <xf numFmtId="0" fontId="10" fillId="0" borderId="49" xfId="0" applyFont="1" applyBorder="1" applyAlignment="1">
      <alignment horizontal="center" vertical="distributed" wrapText="1"/>
    </xf>
    <xf numFmtId="0" fontId="10" fillId="0" borderId="50" xfId="0" applyFont="1" applyBorder="1" applyAlignment="1">
      <alignment horizontal="center" vertical="distributed" wrapText="1"/>
    </xf>
    <xf numFmtId="0" fontId="10" fillId="0" borderId="25" xfId="0" applyFont="1" applyFill="1" applyBorder="1" applyAlignment="1">
      <alignment horizontal="distributed" vertical="distributed" wrapText="1"/>
    </xf>
    <xf numFmtId="0" fontId="10" fillId="0" borderId="38" xfId="0" applyFont="1" applyFill="1" applyBorder="1" applyAlignment="1">
      <alignment horizontal="distributed" vertical="distributed" wrapText="1"/>
    </xf>
    <xf numFmtId="0" fontId="10" fillId="0" borderId="0" xfId="0" applyFont="1" applyBorder="1" applyAlignment="1">
      <alignment horizontal="distributed" vertical="distributed" wrapText="1"/>
    </xf>
    <xf numFmtId="0" fontId="5" fillId="0" borderId="0" xfId="0" applyFont="1" applyFill="1" applyBorder="1" applyAlignment="1">
      <alignment horizontal="center"/>
    </xf>
    <xf numFmtId="20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distributed" vertical="center"/>
    </xf>
    <xf numFmtId="56" fontId="5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distributed" vertical="center"/>
    </xf>
    <xf numFmtId="181" fontId="6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11" fillId="0" borderId="0" xfId="0" applyFont="1" applyAlignment="1">
      <alignment horizontal="left" vertical="center" wrapText="1"/>
    </xf>
    <xf numFmtId="0" fontId="2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16" xfId="0" applyFont="1" applyBorder="1" applyAlignment="1">
      <alignment horizontal="distributed" vertical="distributed" wrapText="1"/>
    </xf>
    <xf numFmtId="0" fontId="10" fillId="0" borderId="51" xfId="0" applyFont="1" applyBorder="1" applyAlignment="1">
      <alignment horizontal="distributed" vertical="distributed" wrapText="1"/>
    </xf>
    <xf numFmtId="0" fontId="10" fillId="0" borderId="12" xfId="0" applyFont="1" applyBorder="1" applyAlignment="1">
      <alignment horizontal="distributed" vertical="distributed" wrapText="1"/>
    </xf>
    <xf numFmtId="0" fontId="2" fillId="0" borderId="18" xfId="0" applyFont="1" applyBorder="1" applyAlignment="1">
      <alignment horizontal="right" vertical="center" shrinkToFit="1"/>
    </xf>
    <xf numFmtId="0" fontId="2" fillId="0" borderId="13" xfId="0" applyFont="1" applyBorder="1" applyAlignment="1">
      <alignment horizontal="right" vertical="center" shrinkToFit="1"/>
    </xf>
    <xf numFmtId="0" fontId="2" fillId="0" borderId="36" xfId="0" applyFont="1" applyBorder="1" applyAlignment="1">
      <alignment horizontal="right" vertical="center" shrinkToFit="1"/>
    </xf>
    <xf numFmtId="0" fontId="0" fillId="0" borderId="17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20" fontId="0" fillId="0" borderId="15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" fillId="0" borderId="27" xfId="0" applyFont="1" applyBorder="1" applyAlignment="1">
      <alignment horizontal="distributed" vertical="center"/>
    </xf>
    <xf numFmtId="0" fontId="2" fillId="0" borderId="48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20" fontId="0" fillId="0" borderId="27" xfId="0" applyNumberFormat="1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2" fillId="0" borderId="15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0" fontId="0" fillId="0" borderId="39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20" fontId="0" fillId="0" borderId="37" xfId="0" applyNumberFormat="1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2" fillId="0" borderId="22" xfId="0" applyFont="1" applyBorder="1" applyAlignment="1">
      <alignment horizontal="right" vertical="center" shrinkToFit="1"/>
    </xf>
    <xf numFmtId="0" fontId="2" fillId="0" borderId="23" xfId="0" applyFont="1" applyBorder="1" applyAlignment="1">
      <alignment horizontal="right" vertical="center" shrinkToFit="1"/>
    </xf>
    <xf numFmtId="0" fontId="2" fillId="0" borderId="52" xfId="0" applyFont="1" applyBorder="1" applyAlignment="1">
      <alignment horizontal="right" vertical="center" shrinkToFit="1"/>
    </xf>
    <xf numFmtId="0" fontId="0" fillId="0" borderId="53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2" fillId="0" borderId="29" xfId="0" applyFont="1" applyBorder="1" applyAlignment="1">
      <alignment horizontal="distributed" vertical="center"/>
    </xf>
    <xf numFmtId="0" fontId="2" fillId="0" borderId="50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0" fillId="0" borderId="55" xfId="0" applyFont="1" applyBorder="1" applyAlignment="1">
      <alignment horizontal="center" vertical="center" shrinkToFit="1"/>
    </xf>
    <xf numFmtId="0" fontId="0" fillId="0" borderId="34" xfId="0" applyFont="1" applyBorder="1" applyAlignment="1">
      <alignment horizontal="center" vertical="center" shrinkToFit="1"/>
    </xf>
    <xf numFmtId="0" fontId="0" fillId="0" borderId="35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distributed" vertical="center"/>
    </xf>
    <xf numFmtId="0" fontId="2" fillId="0" borderId="28" xfId="0" applyFont="1" applyBorder="1" applyAlignment="1">
      <alignment horizontal="distributed" vertical="center"/>
    </xf>
    <xf numFmtId="0" fontId="2" fillId="0" borderId="49" xfId="0" applyFont="1" applyBorder="1" applyAlignment="1">
      <alignment horizontal="distributed" vertical="center"/>
    </xf>
    <xf numFmtId="0" fontId="2" fillId="0" borderId="37" xfId="0" applyFont="1" applyBorder="1" applyAlignment="1">
      <alignment horizontal="distributed" vertical="center"/>
    </xf>
    <xf numFmtId="0" fontId="2" fillId="0" borderId="22" xfId="0" applyFont="1" applyBorder="1" applyAlignment="1">
      <alignment horizontal="distributed" vertical="center"/>
    </xf>
    <xf numFmtId="0" fontId="2" fillId="0" borderId="23" xfId="0" applyFont="1" applyBorder="1" applyAlignment="1">
      <alignment horizontal="distributed" vertical="center"/>
    </xf>
    <xf numFmtId="20" fontId="0" fillId="0" borderId="29" xfId="0" applyNumberFormat="1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2" fillId="0" borderId="50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0" fontId="2" fillId="0" borderId="56" xfId="0" applyFont="1" applyBorder="1" applyAlignment="1">
      <alignment horizontal="right" vertical="center"/>
    </xf>
    <xf numFmtId="0" fontId="2" fillId="0" borderId="48" xfId="0" applyFont="1" applyBorder="1" applyAlignment="1">
      <alignment horizontal="right" vertical="center"/>
    </xf>
    <xf numFmtId="0" fontId="2" fillId="0" borderId="57" xfId="0" applyFont="1" applyBorder="1" applyAlignment="1">
      <alignment horizontal="right" vertical="center"/>
    </xf>
    <xf numFmtId="0" fontId="2" fillId="0" borderId="58" xfId="0" applyFont="1" applyBorder="1" applyAlignment="1">
      <alignment horizontal="right" vertical="center"/>
    </xf>
    <xf numFmtId="20" fontId="0" fillId="0" borderId="15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0" borderId="36" xfId="0" applyFont="1" applyBorder="1" applyAlignment="1">
      <alignment horizontal="right" vertical="center"/>
    </xf>
    <xf numFmtId="0" fontId="0" fillId="0" borderId="59" xfId="0" applyFont="1" applyBorder="1" applyAlignment="1">
      <alignment horizontal="center" vertical="center"/>
    </xf>
    <xf numFmtId="56" fontId="0" fillId="0" borderId="14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Font="1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56" fontId="0" fillId="0" borderId="14" xfId="0" applyNumberFormat="1" applyFont="1" applyBorder="1" applyAlignment="1">
      <alignment horizontal="center"/>
    </xf>
    <xf numFmtId="20" fontId="0" fillId="0" borderId="14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8" fillId="0" borderId="0" xfId="0" applyFont="1" applyAlignment="1">
      <alignment horizontal="distributed" vertical="center"/>
    </xf>
    <xf numFmtId="0" fontId="10" fillId="0" borderId="14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distributed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left" vertical="center"/>
    </xf>
    <xf numFmtId="20" fontId="23" fillId="0" borderId="17" xfId="0" applyNumberFormat="1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wrapText="1"/>
    </xf>
    <xf numFmtId="0" fontId="8" fillId="0" borderId="61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20" fontId="23" fillId="0" borderId="39" xfId="0" applyNumberFormat="1" applyFont="1" applyBorder="1" applyAlignment="1">
      <alignment horizontal="center" vertical="center"/>
    </xf>
    <xf numFmtId="0" fontId="23" fillId="0" borderId="37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left" vertical="center"/>
    </xf>
    <xf numFmtId="20" fontId="12" fillId="0" borderId="46" xfId="0" applyNumberFormat="1" applyFont="1" applyBorder="1" applyAlignment="1">
      <alignment horizontal="center" vertical="center"/>
    </xf>
    <xf numFmtId="0" fontId="12" fillId="0" borderId="57" xfId="0" applyFont="1" applyBorder="1" applyAlignment="1">
      <alignment horizontal="center" vertical="center"/>
    </xf>
    <xf numFmtId="0" fontId="12" fillId="0" borderId="62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63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distributed"/>
    </xf>
    <xf numFmtId="0" fontId="12" fillId="0" borderId="20" xfId="0" applyFont="1" applyBorder="1" applyAlignment="1">
      <alignment horizontal="center" vertical="distributed"/>
    </xf>
    <xf numFmtId="0" fontId="12" fillId="0" borderId="12" xfId="0" applyFont="1" applyBorder="1" applyAlignment="1">
      <alignment horizontal="center" vertical="distributed"/>
    </xf>
    <xf numFmtId="0" fontId="12" fillId="0" borderId="21" xfId="0" applyFont="1" applyBorder="1" applyAlignment="1">
      <alignment horizontal="center" vertical="distributed"/>
    </xf>
    <xf numFmtId="0" fontId="12" fillId="0" borderId="47" xfId="0" applyFont="1" applyBorder="1" applyAlignment="1">
      <alignment horizontal="center" vertical="distributed"/>
    </xf>
    <xf numFmtId="0" fontId="12" fillId="0" borderId="56" xfId="0" applyFont="1" applyBorder="1" applyAlignment="1">
      <alignment horizontal="center" vertical="distributed"/>
    </xf>
    <xf numFmtId="0" fontId="16" fillId="0" borderId="11" xfId="0" applyFont="1" applyBorder="1" applyAlignment="1">
      <alignment horizontal="center" vertical="top"/>
    </xf>
    <xf numFmtId="0" fontId="16" fillId="0" borderId="0" xfId="0" applyFont="1" applyBorder="1" applyAlignment="1">
      <alignment horizontal="center" vertical="top"/>
    </xf>
    <xf numFmtId="0" fontId="10" fillId="0" borderId="14" xfId="0" applyFont="1" applyBorder="1" applyAlignment="1">
      <alignment horizontal="center"/>
    </xf>
    <xf numFmtId="181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right"/>
    </xf>
    <xf numFmtId="0" fontId="16" fillId="0" borderId="14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6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0" fontId="10" fillId="0" borderId="64" xfId="0" applyFont="1" applyBorder="1" applyAlignment="1">
      <alignment/>
    </xf>
    <xf numFmtId="0" fontId="10" fillId="0" borderId="65" xfId="0" applyFont="1" applyBorder="1" applyAlignment="1">
      <alignment/>
    </xf>
    <xf numFmtId="0" fontId="10" fillId="0" borderId="66" xfId="0" applyFont="1" applyBorder="1" applyAlignment="1">
      <alignment/>
    </xf>
    <xf numFmtId="0" fontId="10" fillId="0" borderId="67" xfId="0" applyFont="1" applyBorder="1" applyAlignment="1">
      <alignment/>
    </xf>
    <xf numFmtId="0" fontId="10" fillId="0" borderId="68" xfId="0" applyFont="1" applyBorder="1" applyAlignment="1">
      <alignment/>
    </xf>
    <xf numFmtId="0" fontId="10" fillId="0" borderId="69" xfId="0" applyFont="1" applyBorder="1" applyAlignment="1">
      <alignment/>
    </xf>
    <xf numFmtId="0" fontId="10" fillId="0" borderId="70" xfId="0" applyFont="1" applyBorder="1" applyAlignment="1">
      <alignment/>
    </xf>
    <xf numFmtId="0" fontId="16" fillId="0" borderId="66" xfId="0" applyFont="1" applyBorder="1" applyAlignment="1">
      <alignment horizontal="center" vertical="top"/>
    </xf>
    <xf numFmtId="0" fontId="10" fillId="0" borderId="71" xfId="0" applyFont="1" applyBorder="1" applyAlignment="1">
      <alignment/>
    </xf>
    <xf numFmtId="0" fontId="16" fillId="0" borderId="64" xfId="0" applyFont="1" applyBorder="1" applyAlignment="1">
      <alignment horizontal="center"/>
    </xf>
    <xf numFmtId="0" fontId="16" fillId="0" borderId="67" xfId="0" applyFont="1" applyBorder="1" applyAlignment="1">
      <alignment horizontal="center"/>
    </xf>
    <xf numFmtId="0" fontId="10" fillId="0" borderId="72" xfId="0" applyFont="1" applyBorder="1" applyAlignment="1">
      <alignment/>
    </xf>
    <xf numFmtId="0" fontId="12" fillId="0" borderId="73" xfId="0" applyFont="1" applyBorder="1" applyAlignment="1">
      <alignment horizontal="center" vertical="distributed"/>
    </xf>
    <xf numFmtId="0" fontId="16" fillId="0" borderId="65" xfId="0" applyFont="1" applyBorder="1" applyAlignment="1">
      <alignment horizontal="center"/>
    </xf>
    <xf numFmtId="0" fontId="12" fillId="0" borderId="74" xfId="0" applyFont="1" applyBorder="1" applyAlignment="1">
      <alignment horizontal="center" vertical="distributed"/>
    </xf>
    <xf numFmtId="0" fontId="12" fillId="0" borderId="75" xfId="0" applyFont="1" applyBorder="1" applyAlignment="1">
      <alignment horizontal="center" vertical="distributed"/>
    </xf>
    <xf numFmtId="0" fontId="12" fillId="0" borderId="76" xfId="0" applyFont="1" applyBorder="1" applyAlignment="1">
      <alignment horizontal="center" vertical="distributed"/>
    </xf>
    <xf numFmtId="0" fontId="12" fillId="0" borderId="77" xfId="0" applyFont="1" applyBorder="1" applyAlignment="1">
      <alignment horizontal="center" vertical="distributed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71" xfId="0" applyFont="1" applyBorder="1" applyAlignment="1">
      <alignment/>
    </xf>
    <xf numFmtId="0" fontId="8" fillId="0" borderId="69" xfId="0" applyFont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8" fillId="0" borderId="78" xfId="0" applyFont="1" applyBorder="1" applyAlignment="1">
      <alignment/>
    </xf>
    <xf numFmtId="0" fontId="8" fillId="0" borderId="65" xfId="0" applyFont="1" applyBorder="1" applyAlignment="1">
      <alignment/>
    </xf>
    <xf numFmtId="0" fontId="8" fillId="0" borderId="0" xfId="0" applyFont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1</xdr:row>
      <xdr:rowOff>85725</xdr:rowOff>
    </xdr:from>
    <xdr:to>
      <xdr:col>6</xdr:col>
      <xdr:colOff>600075</xdr:colOff>
      <xdr:row>8</xdr:row>
      <xdr:rowOff>123825</xdr:rowOff>
    </xdr:to>
    <xdr:sp>
      <xdr:nvSpPr>
        <xdr:cNvPr id="1" name="右中かっこ 1"/>
        <xdr:cNvSpPr>
          <a:spLocks/>
        </xdr:cNvSpPr>
      </xdr:nvSpPr>
      <xdr:spPr>
        <a:xfrm>
          <a:off x="5210175" y="257175"/>
          <a:ext cx="447675" cy="1285875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Owner\Desktop\&#12473;&#12509;&#23569;\&#65298;&#65301;&#24180;&#24230;\&#23569;&#24180;&#22996;&#21729;&#20250;\&#22522;&#30990;&#23550;&#25126;&#34920;30-20\&#65299;&#27425;&#12522;&#12540;&#12464;&#65288;&#65298;&#65302;&#12539;&#12488;&#12540;&#12490;&#12513;&#12531;&#12488;&#65289;&#23550;&#25126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予選リーグ組合せ"/>
      <sheetName val="リーグ１次（決定）"/>
      <sheetName val="予選リーグ対戦表"/>
      <sheetName val="2次リーグ組合せ"/>
      <sheetName val="リーグ２次"/>
      <sheetName val="2次リーグ対戦表"/>
      <sheetName val="トーナメント組合せ"/>
      <sheetName val="決勝トーナメント"/>
    </sheetNames>
    <sheetDataSet>
      <sheetData sheetId="0">
        <row r="2">
          <cell r="A2" t="str">
            <v>A1</v>
          </cell>
          <cell r="B2" t="str">
            <v>A</v>
          </cell>
          <cell r="C2">
            <v>1</v>
          </cell>
          <cell r="D2" t="str">
            <v>中濃１</v>
          </cell>
          <cell r="E2">
            <v>1</v>
          </cell>
        </row>
        <row r="3">
          <cell r="A3" t="str">
            <v>A2</v>
          </cell>
          <cell r="B3" t="str">
            <v>A</v>
          </cell>
          <cell r="C3">
            <v>2</v>
          </cell>
          <cell r="D3" t="str">
            <v>中濃２</v>
          </cell>
          <cell r="E3">
            <v>2</v>
          </cell>
        </row>
        <row r="4">
          <cell r="A4" t="str">
            <v>A3</v>
          </cell>
          <cell r="B4" t="str">
            <v>A</v>
          </cell>
          <cell r="C4">
            <v>3</v>
          </cell>
          <cell r="D4" t="str">
            <v>中濃３</v>
          </cell>
          <cell r="E4">
            <v>3</v>
          </cell>
        </row>
        <row r="5">
          <cell r="A5" t="str">
            <v>B1</v>
          </cell>
          <cell r="B5" t="str">
            <v>B</v>
          </cell>
          <cell r="C5">
            <v>4</v>
          </cell>
          <cell r="D5" t="str">
            <v>中濃４</v>
          </cell>
          <cell r="E5">
            <v>1</v>
          </cell>
        </row>
        <row r="6">
          <cell r="A6" t="str">
            <v>B2</v>
          </cell>
          <cell r="B6" t="str">
            <v>B</v>
          </cell>
          <cell r="C6">
            <v>5</v>
          </cell>
          <cell r="D6" t="str">
            <v>中濃５</v>
          </cell>
          <cell r="E6">
            <v>2</v>
          </cell>
        </row>
        <row r="7">
          <cell r="A7" t="str">
            <v>B3</v>
          </cell>
          <cell r="B7" t="str">
            <v>B</v>
          </cell>
          <cell r="C7">
            <v>6</v>
          </cell>
          <cell r="D7" t="str">
            <v>中濃６</v>
          </cell>
          <cell r="E7">
            <v>3</v>
          </cell>
        </row>
        <row r="8">
          <cell r="A8" t="str">
            <v>C1</v>
          </cell>
          <cell r="B8" t="str">
            <v>C</v>
          </cell>
          <cell r="C8">
            <v>7</v>
          </cell>
          <cell r="D8" t="str">
            <v>中濃７</v>
          </cell>
          <cell r="E8">
            <v>1</v>
          </cell>
        </row>
        <row r="9">
          <cell r="A9" t="str">
            <v>C2</v>
          </cell>
          <cell r="B9" t="str">
            <v>C</v>
          </cell>
          <cell r="C9">
            <v>8</v>
          </cell>
          <cell r="D9" t="str">
            <v>中濃８</v>
          </cell>
          <cell r="E9">
            <v>2</v>
          </cell>
        </row>
        <row r="10">
          <cell r="A10" t="str">
            <v>C3</v>
          </cell>
          <cell r="B10" t="str">
            <v>C</v>
          </cell>
          <cell r="C10">
            <v>9</v>
          </cell>
          <cell r="D10" t="str">
            <v>中濃９</v>
          </cell>
          <cell r="E10">
            <v>3</v>
          </cell>
        </row>
        <row r="11">
          <cell r="A11" t="str">
            <v>D1</v>
          </cell>
          <cell r="B11" t="str">
            <v>D</v>
          </cell>
          <cell r="C11">
            <v>10</v>
          </cell>
          <cell r="D11" t="str">
            <v>中濃１０</v>
          </cell>
          <cell r="E11">
            <v>1</v>
          </cell>
        </row>
        <row r="12">
          <cell r="A12" t="str">
            <v>D2</v>
          </cell>
          <cell r="B12" t="str">
            <v>D</v>
          </cell>
          <cell r="C12">
            <v>11</v>
          </cell>
          <cell r="D12" t="str">
            <v>中濃１１</v>
          </cell>
          <cell r="E12">
            <v>2</v>
          </cell>
        </row>
        <row r="13">
          <cell r="A13" t="str">
            <v>D3</v>
          </cell>
          <cell r="B13" t="str">
            <v>D</v>
          </cell>
          <cell r="C13">
            <v>12</v>
          </cell>
          <cell r="D13" t="str">
            <v>中濃１２</v>
          </cell>
          <cell r="E13">
            <v>3</v>
          </cell>
        </row>
        <row r="14">
          <cell r="A14" t="str">
            <v>E1</v>
          </cell>
          <cell r="B14" t="str">
            <v>E</v>
          </cell>
          <cell r="C14">
            <v>13</v>
          </cell>
          <cell r="D14" t="str">
            <v>中濃１３</v>
          </cell>
          <cell r="E14">
            <v>1</v>
          </cell>
        </row>
        <row r="15">
          <cell r="A15" t="str">
            <v>E2</v>
          </cell>
          <cell r="B15" t="str">
            <v>E</v>
          </cell>
          <cell r="C15">
            <v>14</v>
          </cell>
          <cell r="D15" t="str">
            <v>中濃１４</v>
          </cell>
          <cell r="E15">
            <v>2</v>
          </cell>
        </row>
        <row r="16">
          <cell r="A16" t="str">
            <v>E3</v>
          </cell>
          <cell r="B16" t="str">
            <v>E</v>
          </cell>
          <cell r="C16">
            <v>15</v>
          </cell>
          <cell r="D16" t="str">
            <v>中濃１５</v>
          </cell>
          <cell r="E16">
            <v>3</v>
          </cell>
        </row>
        <row r="17">
          <cell r="A17" t="str">
            <v>F1</v>
          </cell>
          <cell r="B17" t="str">
            <v>F</v>
          </cell>
          <cell r="C17">
            <v>16</v>
          </cell>
          <cell r="D17" t="str">
            <v>中濃１６</v>
          </cell>
          <cell r="E17">
            <v>1</v>
          </cell>
        </row>
        <row r="18">
          <cell r="A18" t="str">
            <v>F2</v>
          </cell>
          <cell r="B18" t="str">
            <v>F</v>
          </cell>
          <cell r="C18">
            <v>17</v>
          </cell>
          <cell r="D18" t="str">
            <v>中濃１７</v>
          </cell>
          <cell r="E18">
            <v>2</v>
          </cell>
        </row>
        <row r="19">
          <cell r="A19" t="str">
            <v>F3</v>
          </cell>
          <cell r="B19" t="str">
            <v>F</v>
          </cell>
          <cell r="C19">
            <v>18</v>
          </cell>
          <cell r="D19" t="str">
            <v>中濃１８</v>
          </cell>
          <cell r="E19">
            <v>3</v>
          </cell>
        </row>
        <row r="20">
          <cell r="A20" t="str">
            <v>G1</v>
          </cell>
          <cell r="B20" t="str">
            <v>G</v>
          </cell>
          <cell r="C20">
            <v>19</v>
          </cell>
          <cell r="D20" t="str">
            <v>中濃１９</v>
          </cell>
          <cell r="E20">
            <v>1</v>
          </cell>
        </row>
        <row r="21">
          <cell r="A21" t="str">
            <v>G2</v>
          </cell>
          <cell r="B21" t="str">
            <v>G</v>
          </cell>
          <cell r="C21">
            <v>20</v>
          </cell>
          <cell r="D21" t="str">
            <v>中濃２０</v>
          </cell>
          <cell r="E21">
            <v>2</v>
          </cell>
        </row>
        <row r="22">
          <cell r="A22" t="str">
            <v>G3</v>
          </cell>
          <cell r="B22" t="str">
            <v>G</v>
          </cell>
          <cell r="C22">
            <v>21</v>
          </cell>
          <cell r="D22" t="str">
            <v>中濃２１</v>
          </cell>
          <cell r="E22">
            <v>3</v>
          </cell>
        </row>
        <row r="23">
          <cell r="A23" t="str">
            <v>G4</v>
          </cell>
          <cell r="B23" t="str">
            <v>G</v>
          </cell>
          <cell r="C23">
            <v>22</v>
          </cell>
          <cell r="D23" t="str">
            <v>中濃２２</v>
          </cell>
          <cell r="E23">
            <v>4</v>
          </cell>
        </row>
        <row r="24">
          <cell r="A24" t="str">
            <v>H1</v>
          </cell>
          <cell r="B24" t="str">
            <v>H</v>
          </cell>
          <cell r="C24">
            <v>23</v>
          </cell>
          <cell r="D24" t="str">
            <v>中濃２３</v>
          </cell>
          <cell r="E24">
            <v>1</v>
          </cell>
        </row>
        <row r="25">
          <cell r="A25" t="str">
            <v>H2</v>
          </cell>
          <cell r="B25" t="str">
            <v>H</v>
          </cell>
          <cell r="C25">
            <v>24</v>
          </cell>
          <cell r="D25" t="str">
            <v>中濃２４</v>
          </cell>
          <cell r="E25">
            <v>2</v>
          </cell>
        </row>
        <row r="26">
          <cell r="A26" t="str">
            <v>H3</v>
          </cell>
          <cell r="B26" t="str">
            <v>H</v>
          </cell>
          <cell r="C26">
            <v>25</v>
          </cell>
          <cell r="D26" t="str">
            <v>中濃２５</v>
          </cell>
          <cell r="E26">
            <v>3</v>
          </cell>
        </row>
        <row r="27">
          <cell r="A27" t="str">
            <v>H4</v>
          </cell>
          <cell r="B27" t="str">
            <v>H</v>
          </cell>
          <cell r="C27">
            <v>26</v>
          </cell>
          <cell r="D27" t="str">
            <v>中濃２６</v>
          </cell>
          <cell r="E27">
            <v>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zoomScale="110" zoomScaleNormal="110" zoomScalePageLayoutView="0" workbookViewId="0" topLeftCell="A1">
      <selection activeCell="E18" sqref="E18"/>
    </sheetView>
  </sheetViews>
  <sheetFormatPr defaultColWidth="9.00390625" defaultRowHeight="13.5"/>
  <cols>
    <col min="1" max="1" width="19.00390625" style="18" customWidth="1"/>
    <col min="2" max="2" width="8.75390625" style="18" customWidth="1"/>
    <col min="3" max="3" width="4.00390625" style="18" bestFit="1" customWidth="1"/>
    <col min="4" max="4" width="10.50390625" style="18" bestFit="1" customWidth="1"/>
    <col min="5" max="5" width="23.125" style="18" customWidth="1"/>
    <col min="6" max="7" width="9.00390625" style="18" customWidth="1"/>
    <col min="8" max="16384" width="9.00390625" style="18" customWidth="1"/>
  </cols>
  <sheetData>
    <row r="1" spans="1:5" ht="13.5">
      <c r="A1" s="18" t="s">
        <v>93</v>
      </c>
      <c r="B1" s="19" t="s">
        <v>20</v>
      </c>
      <c r="C1" s="60" t="s">
        <v>21</v>
      </c>
      <c r="D1" s="60" t="s">
        <v>2</v>
      </c>
      <c r="E1" s="38" t="s">
        <v>62</v>
      </c>
    </row>
    <row r="2" spans="1:10" ht="13.5">
      <c r="A2" s="18" t="str">
        <f aca="true" t="shared" si="0" ref="A2:A16">B2&amp;ASC(E2)</f>
        <v>A1</v>
      </c>
      <c r="B2" s="20" t="s">
        <v>22</v>
      </c>
      <c r="C2" s="22">
        <v>1</v>
      </c>
      <c r="D2" s="23" t="s">
        <v>0</v>
      </c>
      <c r="E2" s="56">
        <v>1</v>
      </c>
      <c r="G2"/>
      <c r="H2" s="18" t="s">
        <v>71</v>
      </c>
      <c r="J2" s="23" t="s">
        <v>163</v>
      </c>
    </row>
    <row r="3" spans="1:10" ht="13.5">
      <c r="A3" s="18" t="str">
        <f t="shared" si="0"/>
        <v>A2</v>
      </c>
      <c r="B3" s="21" t="s">
        <v>22</v>
      </c>
      <c r="C3" s="22">
        <v>2</v>
      </c>
      <c r="D3" s="23" t="s">
        <v>118</v>
      </c>
      <c r="E3" s="57">
        <v>2</v>
      </c>
      <c r="G3"/>
      <c r="H3" s="18" t="s">
        <v>72</v>
      </c>
      <c r="J3" s="23" t="s">
        <v>164</v>
      </c>
    </row>
    <row r="4" spans="1:10" ht="13.5">
      <c r="A4" s="18" t="str">
        <f t="shared" si="0"/>
        <v>A3</v>
      </c>
      <c r="B4" s="21" t="s">
        <v>22</v>
      </c>
      <c r="C4" s="22">
        <v>3</v>
      </c>
      <c r="D4" s="23" t="s">
        <v>165</v>
      </c>
      <c r="E4" s="57">
        <v>3</v>
      </c>
      <c r="G4"/>
      <c r="H4" s="18" t="s">
        <v>73</v>
      </c>
      <c r="J4" s="23" t="s">
        <v>1</v>
      </c>
    </row>
    <row r="5" spans="1:10" ht="13.5">
      <c r="A5" s="18" t="str">
        <f t="shared" si="0"/>
        <v>B1</v>
      </c>
      <c r="B5" s="20" t="s">
        <v>23</v>
      </c>
      <c r="C5" s="100">
        <v>4</v>
      </c>
      <c r="D5" s="18" t="s">
        <v>168</v>
      </c>
      <c r="E5" s="56">
        <v>1</v>
      </c>
      <c r="G5"/>
      <c r="H5" s="18" t="s">
        <v>74</v>
      </c>
      <c r="J5" s="23" t="s">
        <v>118</v>
      </c>
    </row>
    <row r="6" spans="1:10" ht="13.5">
      <c r="A6" s="18" t="str">
        <f t="shared" si="0"/>
        <v>B2</v>
      </c>
      <c r="B6" s="21" t="s">
        <v>23</v>
      </c>
      <c r="C6" s="22">
        <v>5</v>
      </c>
      <c r="D6" s="23" t="s">
        <v>156</v>
      </c>
      <c r="E6" s="57">
        <v>2</v>
      </c>
      <c r="G6"/>
      <c r="H6" s="18" t="s">
        <v>75</v>
      </c>
      <c r="J6" s="23" t="s">
        <v>165</v>
      </c>
    </row>
    <row r="7" spans="1:10" ht="13.5">
      <c r="A7" s="18" t="str">
        <f t="shared" si="0"/>
        <v>B3</v>
      </c>
      <c r="B7" s="21" t="s">
        <v>154</v>
      </c>
      <c r="C7" s="22">
        <v>6</v>
      </c>
      <c r="D7" s="23" t="s">
        <v>164</v>
      </c>
      <c r="E7" s="57">
        <v>3</v>
      </c>
      <c r="G7"/>
      <c r="H7" s="18" t="s">
        <v>76</v>
      </c>
      <c r="J7" s="23" t="s">
        <v>156</v>
      </c>
    </row>
    <row r="8" spans="1:10" ht="13.5">
      <c r="A8" s="18" t="str">
        <f t="shared" si="0"/>
        <v>C1</v>
      </c>
      <c r="B8" s="20" t="s">
        <v>155</v>
      </c>
      <c r="C8" s="100">
        <v>7</v>
      </c>
      <c r="D8" s="23" t="s">
        <v>163</v>
      </c>
      <c r="E8" s="56">
        <v>1</v>
      </c>
      <c r="G8"/>
      <c r="H8" s="18" t="s">
        <v>77</v>
      </c>
      <c r="J8" s="23" t="s">
        <v>157</v>
      </c>
    </row>
    <row r="9" spans="1:10" ht="13.5">
      <c r="A9" s="18" t="str">
        <f t="shared" si="0"/>
        <v>C2</v>
      </c>
      <c r="B9" s="21" t="s">
        <v>24</v>
      </c>
      <c r="C9" s="22">
        <v>8</v>
      </c>
      <c r="D9" s="23" t="s">
        <v>1</v>
      </c>
      <c r="E9" s="57">
        <v>2</v>
      </c>
      <c r="G9"/>
      <c r="H9" s="18" t="s">
        <v>78</v>
      </c>
      <c r="J9" s="23" t="s">
        <v>166</v>
      </c>
    </row>
    <row r="10" spans="1:10" ht="13.5">
      <c r="A10" s="18" t="str">
        <f t="shared" si="0"/>
        <v>C3</v>
      </c>
      <c r="B10" s="21" t="s">
        <v>24</v>
      </c>
      <c r="C10" s="22">
        <v>9</v>
      </c>
      <c r="D10" s="23" t="s">
        <v>167</v>
      </c>
      <c r="E10" s="57">
        <v>3</v>
      </c>
      <c r="G10"/>
      <c r="H10" s="18" t="s">
        <v>79</v>
      </c>
      <c r="J10" s="23" t="s">
        <v>0</v>
      </c>
    </row>
    <row r="11" spans="1:10" ht="13.5">
      <c r="A11" s="18" t="str">
        <f t="shared" si="0"/>
        <v>D1</v>
      </c>
      <c r="B11" s="20" t="s">
        <v>25</v>
      </c>
      <c r="C11" s="100">
        <v>10</v>
      </c>
      <c r="D11" s="23" t="s">
        <v>157</v>
      </c>
      <c r="E11" s="56">
        <v>1</v>
      </c>
      <c r="G11"/>
      <c r="H11" s="18" t="s">
        <v>80</v>
      </c>
      <c r="J11" s="23" t="s">
        <v>167</v>
      </c>
    </row>
    <row r="12" spans="1:10" ht="13.5">
      <c r="A12" s="18" t="str">
        <f t="shared" si="0"/>
        <v>D2</v>
      </c>
      <c r="B12" s="24" t="s">
        <v>25</v>
      </c>
      <c r="C12" s="22">
        <v>11</v>
      </c>
      <c r="D12" s="23" t="s">
        <v>169</v>
      </c>
      <c r="E12" s="57">
        <v>2</v>
      </c>
      <c r="G12"/>
      <c r="H12" s="18" t="s">
        <v>81</v>
      </c>
      <c r="J12" s="18" t="s">
        <v>168</v>
      </c>
    </row>
    <row r="13" spans="1:10" ht="13.5">
      <c r="A13" s="18" t="str">
        <f t="shared" si="0"/>
        <v>D3</v>
      </c>
      <c r="B13" s="24" t="s">
        <v>25</v>
      </c>
      <c r="C13" s="22">
        <v>12</v>
      </c>
      <c r="D13" s="23" t="s">
        <v>166</v>
      </c>
      <c r="E13" s="57">
        <v>3</v>
      </c>
      <c r="G13"/>
      <c r="H13" s="18" t="s">
        <v>82</v>
      </c>
      <c r="J13" s="23" t="s">
        <v>169</v>
      </c>
    </row>
    <row r="14" spans="1:8" ht="13.5">
      <c r="A14" s="18">
        <f t="shared" si="0"/>
      </c>
      <c r="B14" s="24"/>
      <c r="C14" s="22"/>
      <c r="D14" s="23"/>
      <c r="E14" s="57"/>
      <c r="G14"/>
      <c r="H14" s="18" t="s">
        <v>83</v>
      </c>
    </row>
    <row r="15" spans="1:8" ht="13.5">
      <c r="A15" s="116"/>
      <c r="B15" s="101"/>
      <c r="C15" s="101"/>
      <c r="D15" s="101"/>
      <c r="E15" s="101"/>
      <c r="G15"/>
      <c r="H15" s="18" t="s">
        <v>135</v>
      </c>
    </row>
    <row r="16" spans="1:10" ht="13.5">
      <c r="A16" s="18">
        <f t="shared" si="0"/>
      </c>
      <c r="B16" s="23"/>
      <c r="C16" s="23"/>
      <c r="D16" s="23"/>
      <c r="E16" s="23"/>
      <c r="G16"/>
      <c r="H16" s="18" t="s">
        <v>141</v>
      </c>
      <c r="J16" s="23"/>
    </row>
    <row r="17" spans="2:10" ht="13.5">
      <c r="B17" s="23"/>
      <c r="C17" s="22"/>
      <c r="D17" s="22"/>
      <c r="E17" s="23"/>
      <c r="G17"/>
      <c r="H17" s="18" t="s">
        <v>142</v>
      </c>
      <c r="J17" s="23"/>
    </row>
    <row r="18" spans="2:10" ht="13.5">
      <c r="B18" s="23"/>
      <c r="C18" s="22"/>
      <c r="D18" s="22"/>
      <c r="E18" s="23"/>
      <c r="G18"/>
      <c r="H18" s="18" t="s">
        <v>143</v>
      </c>
      <c r="J18" s="23"/>
    </row>
    <row r="19" spans="2:10" ht="13.5">
      <c r="B19" s="23"/>
      <c r="C19" s="22"/>
      <c r="D19" s="22"/>
      <c r="E19" s="23"/>
      <c r="G19"/>
      <c r="H19" s="18" t="s">
        <v>144</v>
      </c>
      <c r="J19" s="23"/>
    </row>
    <row r="20" spans="2:10" ht="13.5">
      <c r="B20" s="23"/>
      <c r="C20" s="22"/>
      <c r="D20" s="22"/>
      <c r="E20" s="23"/>
      <c r="G20"/>
      <c r="H20" s="18" t="s">
        <v>145</v>
      </c>
      <c r="J20" s="23"/>
    </row>
    <row r="21" spans="2:10" ht="13.5">
      <c r="B21" s="23"/>
      <c r="C21" s="22"/>
      <c r="D21" s="22"/>
      <c r="E21" s="23"/>
      <c r="G21"/>
      <c r="H21" s="18" t="s">
        <v>146</v>
      </c>
      <c r="J21" s="23"/>
    </row>
    <row r="22" spans="2:10" ht="13.5">
      <c r="B22" s="23"/>
      <c r="C22" s="22"/>
      <c r="D22" s="22"/>
      <c r="E22" s="23"/>
      <c r="G22"/>
      <c r="H22" s="18" t="s">
        <v>147</v>
      </c>
      <c r="J22" s="23"/>
    </row>
    <row r="23" spans="2:10" ht="13.5">
      <c r="B23" s="23"/>
      <c r="C23" s="22"/>
      <c r="D23" s="22"/>
      <c r="E23" s="23"/>
      <c r="G23"/>
      <c r="H23" s="18" t="s">
        <v>148</v>
      </c>
      <c r="J23" s="23"/>
    </row>
    <row r="24" spans="8:10" ht="13.5">
      <c r="H24" s="18" t="s">
        <v>149</v>
      </c>
      <c r="J24" s="23"/>
    </row>
    <row r="25" spans="8:10" ht="13.5">
      <c r="H25" s="18" t="s">
        <v>150</v>
      </c>
      <c r="J25" s="23"/>
    </row>
    <row r="26" ht="13.5">
      <c r="H26" s="18" t="s">
        <v>151</v>
      </c>
    </row>
    <row r="27" ht="13.5">
      <c r="H27" s="18" t="s">
        <v>152</v>
      </c>
    </row>
    <row r="28" spans="8:10" ht="13.5">
      <c r="H28" s="18" t="s">
        <v>153</v>
      </c>
      <c r="J28" s="23"/>
    </row>
    <row r="31" ht="13.5">
      <c r="J31" s="23"/>
    </row>
  </sheetData>
  <sheetProtection/>
  <printOptions/>
  <pageMargins left="0.787" right="0.787" top="0.984" bottom="0.984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I50"/>
  <sheetViews>
    <sheetView zoomScale="130" zoomScaleNormal="130" zoomScalePageLayoutView="0" workbookViewId="0" topLeftCell="A4">
      <selection activeCell="U22" sqref="U22"/>
    </sheetView>
  </sheetViews>
  <sheetFormatPr defaultColWidth="2.50390625" defaultRowHeight="13.5"/>
  <cols>
    <col min="1" max="8" width="2.50390625" style="18" customWidth="1"/>
    <col min="9" max="48" width="4.25390625" style="18" customWidth="1"/>
    <col min="49" max="49" width="2.50390625" style="18" customWidth="1"/>
    <col min="50" max="16384" width="2.50390625" style="18" customWidth="1"/>
  </cols>
  <sheetData>
    <row r="1" spans="1:34" ht="13.5" customHeight="1">
      <c r="A1" s="179" t="s">
        <v>180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58"/>
      <c r="AE1" s="58"/>
      <c r="AF1" s="58"/>
      <c r="AG1" s="58"/>
      <c r="AH1" s="58"/>
    </row>
    <row r="2" spans="1:39" ht="13.5" customHeight="1">
      <c r="A2" s="179"/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58"/>
      <c r="AE2" s="58"/>
      <c r="AF2" s="180">
        <v>43533</v>
      </c>
      <c r="AG2" s="180"/>
      <c r="AH2" s="180"/>
      <c r="AI2" s="180"/>
      <c r="AK2" s="18" t="s">
        <v>27</v>
      </c>
      <c r="AL2" s="25"/>
      <c r="AM2" s="25"/>
    </row>
    <row r="3" spans="2:41" ht="14.25">
      <c r="B3" s="26"/>
      <c r="C3" s="26"/>
      <c r="D3" s="26"/>
      <c r="E3" s="181" t="s">
        <v>123</v>
      </c>
      <c r="F3" s="181"/>
      <c r="G3" s="181"/>
      <c r="H3" s="181"/>
      <c r="I3" s="18" t="s">
        <v>30</v>
      </c>
      <c r="M3" s="18" t="s">
        <v>124</v>
      </c>
      <c r="AK3" s="28"/>
      <c r="AL3" s="29"/>
      <c r="AM3" s="29"/>
      <c r="AO3" s="25"/>
    </row>
    <row r="4" spans="2:38" ht="14.25">
      <c r="B4" s="26"/>
      <c r="C4" s="26"/>
      <c r="D4" s="26"/>
      <c r="E4" s="27"/>
      <c r="F4" s="27"/>
      <c r="G4" s="27"/>
      <c r="H4" s="27"/>
      <c r="I4" s="131" t="s">
        <v>29</v>
      </c>
      <c r="J4" s="132"/>
      <c r="K4" s="133"/>
      <c r="L4" s="131" t="s">
        <v>31</v>
      </c>
      <c r="M4" s="132"/>
      <c r="N4" s="133"/>
      <c r="O4" s="131" t="s">
        <v>32</v>
      </c>
      <c r="P4" s="132"/>
      <c r="Q4" s="132"/>
      <c r="R4" s="131" t="s">
        <v>33</v>
      </c>
      <c r="S4" s="132"/>
      <c r="T4" s="132"/>
      <c r="U4" s="132"/>
      <c r="V4" s="95"/>
      <c r="W4" s="96"/>
      <c r="X4" s="96"/>
      <c r="Y4" s="96"/>
      <c r="Z4" s="174"/>
      <c r="AA4" s="174"/>
      <c r="AB4" s="174"/>
      <c r="AC4" s="174"/>
      <c r="AD4" s="63"/>
      <c r="AE4"/>
      <c r="AF4"/>
      <c r="AG4" s="63"/>
      <c r="AH4"/>
      <c r="AI4"/>
      <c r="AJ4" s="63"/>
      <c r="AK4" s="49"/>
      <c r="AL4" s="18" t="s">
        <v>28</v>
      </c>
    </row>
    <row r="5" spans="3:38" ht="13.5" customHeight="1">
      <c r="C5" s="177" t="s">
        <v>35</v>
      </c>
      <c r="D5" s="177"/>
      <c r="E5" s="177"/>
      <c r="F5" s="177"/>
      <c r="G5" s="177"/>
      <c r="H5" s="177"/>
      <c r="I5" s="134" t="s">
        <v>181</v>
      </c>
      <c r="J5" s="135"/>
      <c r="K5" s="136"/>
      <c r="L5" s="143" t="s">
        <v>182</v>
      </c>
      <c r="M5" s="144"/>
      <c r="N5" s="145"/>
      <c r="O5" s="143" t="s">
        <v>183</v>
      </c>
      <c r="P5" s="144"/>
      <c r="Q5" s="144"/>
      <c r="R5" s="134" t="s">
        <v>184</v>
      </c>
      <c r="S5" s="135"/>
      <c r="T5" s="135"/>
      <c r="U5" s="135"/>
      <c r="V5" s="95"/>
      <c r="W5" s="96"/>
      <c r="X5" s="96"/>
      <c r="Y5" s="96"/>
      <c r="Z5" s="174"/>
      <c r="AA5" s="174"/>
      <c r="AB5" s="174"/>
      <c r="AC5" s="174"/>
      <c r="AD5" s="63"/>
      <c r="AE5"/>
      <c r="AF5"/>
      <c r="AG5" s="63"/>
      <c r="AH5"/>
      <c r="AI5"/>
      <c r="AJ5" s="63"/>
      <c r="AK5" s="28"/>
      <c r="AL5" s="23" t="s">
        <v>84</v>
      </c>
    </row>
    <row r="6" spans="3:38" ht="13.5" customHeight="1">
      <c r="C6" s="177" t="s">
        <v>36</v>
      </c>
      <c r="D6" s="177"/>
      <c r="E6" s="177"/>
      <c r="F6" s="177"/>
      <c r="G6" s="177"/>
      <c r="H6" s="177"/>
      <c r="I6" s="137">
        <v>43583</v>
      </c>
      <c r="J6" s="138"/>
      <c r="K6" s="139"/>
      <c r="L6" s="137">
        <v>43583</v>
      </c>
      <c r="M6" s="138"/>
      <c r="N6" s="139"/>
      <c r="O6" s="137">
        <v>43583</v>
      </c>
      <c r="P6" s="138"/>
      <c r="Q6" s="138"/>
      <c r="R6" s="137">
        <v>43583</v>
      </c>
      <c r="S6" s="138"/>
      <c r="T6" s="138"/>
      <c r="U6" s="138"/>
      <c r="V6" s="103"/>
      <c r="W6" s="104"/>
      <c r="X6" s="104"/>
      <c r="Y6" s="104"/>
      <c r="Z6" s="178"/>
      <c r="AA6" s="178"/>
      <c r="AB6" s="178"/>
      <c r="AC6" s="176"/>
      <c r="AD6" s="63"/>
      <c r="AE6"/>
      <c r="AF6"/>
      <c r="AG6" s="65"/>
      <c r="AH6"/>
      <c r="AI6"/>
      <c r="AJ6" s="63"/>
      <c r="AK6" s="28"/>
      <c r="AL6" s="18" t="s">
        <v>85</v>
      </c>
    </row>
    <row r="7" spans="3:37" ht="13.5" customHeight="1">
      <c r="C7" s="177" t="s">
        <v>37</v>
      </c>
      <c r="D7" s="177"/>
      <c r="E7" s="177"/>
      <c r="F7" s="177"/>
      <c r="G7" s="177"/>
      <c r="H7" s="177"/>
      <c r="I7" s="140">
        <v>0.3958333333333333</v>
      </c>
      <c r="J7" s="141"/>
      <c r="K7" s="142"/>
      <c r="L7" s="140">
        <v>0.3958333333333333</v>
      </c>
      <c r="M7" s="141"/>
      <c r="N7" s="142"/>
      <c r="O7" s="140">
        <v>0.3958333333333333</v>
      </c>
      <c r="P7" s="141"/>
      <c r="Q7" s="141"/>
      <c r="R7" s="140">
        <v>0.5416666666666666</v>
      </c>
      <c r="S7" s="141"/>
      <c r="T7" s="141"/>
      <c r="U7" s="141"/>
      <c r="V7" s="105"/>
      <c r="W7" s="106"/>
      <c r="X7" s="106"/>
      <c r="Y7" s="106"/>
      <c r="Z7" s="175"/>
      <c r="AA7" s="175"/>
      <c r="AB7" s="175"/>
      <c r="AC7" s="176"/>
      <c r="AD7" s="63"/>
      <c r="AE7"/>
      <c r="AF7"/>
      <c r="AG7" s="63"/>
      <c r="AH7"/>
      <c r="AI7"/>
      <c r="AJ7" s="63"/>
      <c r="AK7" s="28"/>
    </row>
    <row r="8" spans="9:44" ht="13.5">
      <c r="I8" s="35">
        <v>1</v>
      </c>
      <c r="J8" s="31">
        <v>2</v>
      </c>
      <c r="K8" s="32">
        <v>3</v>
      </c>
      <c r="L8" s="102">
        <v>4</v>
      </c>
      <c r="M8" s="31">
        <v>5</v>
      </c>
      <c r="N8" s="32">
        <v>6</v>
      </c>
      <c r="O8" s="35">
        <v>7</v>
      </c>
      <c r="P8" s="31">
        <v>8</v>
      </c>
      <c r="Q8" s="115">
        <v>9</v>
      </c>
      <c r="R8" s="35">
        <v>10</v>
      </c>
      <c r="S8" s="117">
        <v>11</v>
      </c>
      <c r="T8" s="31">
        <v>12</v>
      </c>
      <c r="U8" s="36">
        <v>13</v>
      </c>
      <c r="V8" s="92"/>
      <c r="W8" s="64"/>
      <c r="X8" s="64"/>
      <c r="Y8" s="64"/>
      <c r="Z8" s="64"/>
      <c r="AA8" s="64"/>
      <c r="AB8" s="64"/>
      <c r="AC8" s="64"/>
      <c r="AD8" s="64"/>
      <c r="AE8"/>
      <c r="AF8"/>
      <c r="AG8" s="64"/>
      <c r="AH8"/>
      <c r="AI8"/>
      <c r="AJ8" s="64"/>
      <c r="AK8" s="30" t="s">
        <v>53</v>
      </c>
      <c r="AL8" s="41" t="s">
        <v>45</v>
      </c>
      <c r="AM8" s="39"/>
      <c r="AN8" s="39"/>
      <c r="AO8" s="39"/>
      <c r="AP8" s="39"/>
      <c r="AQ8" s="39"/>
      <c r="AR8" s="39"/>
    </row>
    <row r="9" spans="3:44" ht="13.5" customHeight="1">
      <c r="C9" s="19" t="s">
        <v>41</v>
      </c>
      <c r="I9" s="157" t="str">
        <f>'予選リーグ組合せ'!D2</f>
        <v>中部</v>
      </c>
      <c r="J9" s="127" t="str">
        <f>'予選リーグ組合せ'!D3</f>
        <v>加茂野</v>
      </c>
      <c r="K9" s="160" t="str">
        <f>'予選リーグ組合せ'!D4</f>
        <v>山手</v>
      </c>
      <c r="L9" s="163" t="str">
        <f>'予選リーグ組合せ'!D5</f>
        <v>郡上八幡</v>
      </c>
      <c r="M9" s="146" t="str">
        <f>'予選リーグ組合せ'!D6</f>
        <v>コヴィーダ</v>
      </c>
      <c r="N9" s="185" t="str">
        <f>'予選リーグ組合せ'!D7</f>
        <v>武儀</v>
      </c>
      <c r="O9" s="152" t="str">
        <f>'予選リーグ組合せ'!D8</f>
        <v>旭ヶ丘</v>
      </c>
      <c r="P9" s="154" t="str">
        <f>'予選リーグ組合せ'!D9</f>
        <v>美濃</v>
      </c>
      <c r="Q9" s="166" t="str">
        <f>'予選リーグ組合せ'!D10</f>
        <v>今渡</v>
      </c>
      <c r="R9" s="152" t="str">
        <f>'予選リーグ組合せ'!D11</f>
        <v>川辺</v>
      </c>
      <c r="S9" s="171" t="str">
        <f>'予選リーグ組合せ'!D12</f>
        <v>大和</v>
      </c>
      <c r="T9" s="148" t="str">
        <f>'予選リーグ組合せ'!D13</f>
        <v>桜ヶ丘</v>
      </c>
      <c r="U9" s="168">
        <f>'予選リーグ組合せ'!D14</f>
        <v>0</v>
      </c>
      <c r="V9" s="187"/>
      <c r="W9" s="173"/>
      <c r="X9" s="173"/>
      <c r="Y9" s="173"/>
      <c r="Z9" s="130"/>
      <c r="AA9" s="130"/>
      <c r="AB9" s="130"/>
      <c r="AC9" s="130"/>
      <c r="AD9" s="94"/>
      <c r="AE9"/>
      <c r="AF9"/>
      <c r="AG9" s="94"/>
      <c r="AH9"/>
      <c r="AI9"/>
      <c r="AJ9"/>
      <c r="AL9" s="39"/>
      <c r="AM9" s="39"/>
      <c r="AN9" s="39"/>
      <c r="AO9" s="41" t="s">
        <v>46</v>
      </c>
      <c r="AP9" s="39"/>
      <c r="AQ9" s="39"/>
      <c r="AR9" s="39"/>
    </row>
    <row r="10" spans="3:38" ht="13.5" customHeight="1">
      <c r="C10" s="150">
        <v>43583</v>
      </c>
      <c r="D10" s="150"/>
      <c r="E10" s="150"/>
      <c r="F10" s="150"/>
      <c r="G10" s="150"/>
      <c r="H10" s="151"/>
      <c r="I10" s="158"/>
      <c r="J10" s="128"/>
      <c r="K10" s="161"/>
      <c r="L10" s="164"/>
      <c r="M10" s="146"/>
      <c r="N10" s="185"/>
      <c r="O10" s="152"/>
      <c r="P10" s="155"/>
      <c r="Q10" s="166"/>
      <c r="R10" s="152"/>
      <c r="S10" s="171"/>
      <c r="T10" s="148"/>
      <c r="U10" s="169"/>
      <c r="V10" s="187"/>
      <c r="W10" s="173"/>
      <c r="X10" s="173"/>
      <c r="Y10" s="173"/>
      <c r="Z10" s="130"/>
      <c r="AA10" s="130"/>
      <c r="AB10" s="130"/>
      <c r="AC10" s="130"/>
      <c r="AD10" s="94"/>
      <c r="AE10"/>
      <c r="AF10"/>
      <c r="AG10" s="94"/>
      <c r="AH10"/>
      <c r="AI10"/>
      <c r="AJ10"/>
      <c r="AK10" s="42" t="s">
        <v>53</v>
      </c>
      <c r="AL10" s="18" t="s">
        <v>90</v>
      </c>
    </row>
    <row r="11" spans="9:44" ht="21.75" customHeight="1">
      <c r="I11" s="158"/>
      <c r="J11" s="128"/>
      <c r="K11" s="161"/>
      <c r="L11" s="164"/>
      <c r="M11" s="146"/>
      <c r="N11" s="185"/>
      <c r="O11" s="152"/>
      <c r="P11" s="155"/>
      <c r="Q11" s="166"/>
      <c r="R11" s="152"/>
      <c r="S11" s="171"/>
      <c r="T11" s="148"/>
      <c r="U11" s="169"/>
      <c r="V11" s="187"/>
      <c r="W11" s="173"/>
      <c r="X11" s="173"/>
      <c r="Y11" s="173"/>
      <c r="Z11" s="130"/>
      <c r="AA11" s="130"/>
      <c r="AB11" s="130"/>
      <c r="AC11" s="130"/>
      <c r="AD11" s="94"/>
      <c r="AE11"/>
      <c r="AF11"/>
      <c r="AG11" s="94"/>
      <c r="AH11"/>
      <c r="AI11"/>
      <c r="AJ11"/>
      <c r="AK11" s="33" t="s">
        <v>53</v>
      </c>
      <c r="AL11" s="182" t="s">
        <v>42</v>
      </c>
      <c r="AM11" s="182"/>
      <c r="AN11" s="182"/>
      <c r="AO11" s="182"/>
      <c r="AP11" s="182"/>
      <c r="AQ11" s="182"/>
      <c r="AR11" s="182"/>
    </row>
    <row r="12" spans="9:44" ht="13.5" customHeight="1">
      <c r="I12" s="158"/>
      <c r="J12" s="128"/>
      <c r="K12" s="161"/>
      <c r="L12" s="164"/>
      <c r="M12" s="146"/>
      <c r="N12" s="185"/>
      <c r="O12" s="152"/>
      <c r="P12" s="155"/>
      <c r="Q12" s="166"/>
      <c r="R12" s="152"/>
      <c r="S12" s="171"/>
      <c r="T12" s="148"/>
      <c r="U12" s="169"/>
      <c r="V12" s="187"/>
      <c r="W12" s="173"/>
      <c r="X12" s="173"/>
      <c r="Y12" s="173"/>
      <c r="Z12" s="130"/>
      <c r="AA12" s="130"/>
      <c r="AB12" s="130"/>
      <c r="AC12" s="130"/>
      <c r="AD12" s="94"/>
      <c r="AE12"/>
      <c r="AF12"/>
      <c r="AG12" s="94"/>
      <c r="AH12"/>
      <c r="AI12"/>
      <c r="AJ12"/>
      <c r="AK12" s="33" t="s">
        <v>53</v>
      </c>
      <c r="AL12" s="182" t="s">
        <v>43</v>
      </c>
      <c r="AM12" s="182"/>
      <c r="AN12" s="182"/>
      <c r="AO12" s="182"/>
      <c r="AP12" s="182"/>
      <c r="AQ12" s="182"/>
      <c r="AR12" s="182"/>
    </row>
    <row r="13" spans="9:43" ht="13.5" customHeight="1">
      <c r="I13" s="159"/>
      <c r="J13" s="129"/>
      <c r="K13" s="162"/>
      <c r="L13" s="165"/>
      <c r="M13" s="147"/>
      <c r="N13" s="186"/>
      <c r="O13" s="153"/>
      <c r="P13" s="156"/>
      <c r="Q13" s="167"/>
      <c r="R13" s="153"/>
      <c r="S13" s="172"/>
      <c r="T13" s="149"/>
      <c r="U13" s="170"/>
      <c r="V13" s="187"/>
      <c r="W13" s="173"/>
      <c r="X13" s="173"/>
      <c r="Y13" s="173"/>
      <c r="Z13" s="130"/>
      <c r="AA13" s="130"/>
      <c r="AB13" s="130"/>
      <c r="AC13" s="130"/>
      <c r="AD13" s="94"/>
      <c r="AE13"/>
      <c r="AF13"/>
      <c r="AG13" s="94"/>
      <c r="AH13"/>
      <c r="AI13"/>
      <c r="AJ13"/>
      <c r="AK13" s="33" t="s">
        <v>53</v>
      </c>
      <c r="AL13" s="39" t="s">
        <v>44</v>
      </c>
      <c r="AM13" s="40"/>
      <c r="AN13" s="40"/>
      <c r="AO13" s="40"/>
      <c r="AP13" s="40"/>
      <c r="AQ13" s="39"/>
    </row>
    <row r="14" spans="37:38" ht="13.5">
      <c r="AK14" s="42" t="s">
        <v>53</v>
      </c>
      <c r="AL14" s="18" t="s">
        <v>60</v>
      </c>
    </row>
    <row r="15" spans="37:61" ht="17.25" customHeight="1">
      <c r="AK15" s="42" t="s">
        <v>53</v>
      </c>
      <c r="AL15" s="39" t="s">
        <v>59</v>
      </c>
      <c r="AM15" s="39"/>
      <c r="AN15" s="39"/>
      <c r="AO15" s="39"/>
      <c r="AP15" s="39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</row>
    <row r="16" spans="9:61" ht="17.25">
      <c r="I16" s="91" t="s">
        <v>117</v>
      </c>
      <c r="J16" s="28"/>
      <c r="K16" s="28"/>
      <c r="AK16" s="33" t="s">
        <v>53</v>
      </c>
      <c r="AL16" s="182" t="s">
        <v>38</v>
      </c>
      <c r="AM16" s="182"/>
      <c r="AN16" s="182"/>
      <c r="AO16" s="182"/>
      <c r="AP16" s="182"/>
      <c r="AQ16" s="182"/>
      <c r="AR16" s="182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</row>
    <row r="17" spans="9:61" ht="17.25">
      <c r="I17" s="28"/>
      <c r="J17" s="28"/>
      <c r="K17" s="28"/>
      <c r="AK17" s="42" t="s">
        <v>53</v>
      </c>
      <c r="AL17" s="18" t="s">
        <v>87</v>
      </c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</row>
    <row r="18" spans="9:61" ht="17.25">
      <c r="I18" s="18" t="s">
        <v>136</v>
      </c>
      <c r="AK18" s="42" t="s">
        <v>53</v>
      </c>
      <c r="AL18" s="39" t="s">
        <v>116</v>
      </c>
      <c r="AM18" s="39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</row>
    <row r="19" spans="37:61" ht="17.25" customHeight="1">
      <c r="AK19" s="30" t="s">
        <v>53</v>
      </c>
      <c r="AL19" s="39" t="s">
        <v>56</v>
      </c>
      <c r="AM19" s="39"/>
      <c r="AN19" s="39"/>
      <c r="AO19" s="39"/>
      <c r="AP19" s="39"/>
      <c r="AQ19" s="39"/>
      <c r="AR19" s="39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</row>
    <row r="20" spans="3:61" ht="17.25">
      <c r="C20" s="107" t="s">
        <v>125</v>
      </c>
      <c r="D20" s="108" t="s">
        <v>126</v>
      </c>
      <c r="E20" s="108"/>
      <c r="F20" s="108"/>
      <c r="G20" s="107"/>
      <c r="H20" s="107"/>
      <c r="I20" s="183" t="s">
        <v>175</v>
      </c>
      <c r="J20" s="183"/>
      <c r="K20" s="183"/>
      <c r="L20" s="183"/>
      <c r="M20" s="107"/>
      <c r="N20" s="108"/>
      <c r="O20" s="108"/>
      <c r="P20" s="108"/>
      <c r="Q20" s="107" t="s">
        <v>127</v>
      </c>
      <c r="R20" s="183" t="s">
        <v>128</v>
      </c>
      <c r="S20" s="183"/>
      <c r="T20" s="183"/>
      <c r="U20" s="107"/>
      <c r="V20" s="107"/>
      <c r="W20" s="183" t="s">
        <v>172</v>
      </c>
      <c r="X20" s="183"/>
      <c r="Y20" s="183"/>
      <c r="Z20" s="107"/>
      <c r="AA20" s="184" t="s">
        <v>173</v>
      </c>
      <c r="AB20" s="184"/>
      <c r="AC20" s="184"/>
      <c r="AD20" s="184"/>
      <c r="AE20" s="184"/>
      <c r="AK20" s="33" t="s">
        <v>53</v>
      </c>
      <c r="AL20" s="182" t="s">
        <v>39</v>
      </c>
      <c r="AM20" s="182"/>
      <c r="AN20" s="182"/>
      <c r="AO20" s="182"/>
      <c r="AP20" s="182"/>
      <c r="AQ20" s="182"/>
      <c r="AR20" s="182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</row>
    <row r="21" spans="37:61" ht="17.25">
      <c r="AK21" s="42" t="s">
        <v>53</v>
      </c>
      <c r="AL21" s="39" t="s">
        <v>57</v>
      </c>
      <c r="AM21" s="39"/>
      <c r="AN21" s="39"/>
      <c r="AO21" s="39"/>
      <c r="AP21" s="39"/>
      <c r="AQ21" s="39"/>
      <c r="AR21" s="39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</row>
    <row r="22" spans="3:61" ht="17.25">
      <c r="C22" s="18" t="s">
        <v>53</v>
      </c>
      <c r="D22" s="19" t="s">
        <v>137</v>
      </c>
      <c r="E22" s="19"/>
      <c r="F22" s="19"/>
      <c r="G22" s="19"/>
      <c r="H22" s="19"/>
      <c r="I22" s="19"/>
      <c r="J22" s="19" t="s">
        <v>171</v>
      </c>
      <c r="M22" s="184" t="s">
        <v>174</v>
      </c>
      <c r="N22" s="184"/>
      <c r="O22" s="184"/>
      <c r="P22" s="184"/>
      <c r="Q22" s="184"/>
      <c r="R22" s="184"/>
      <c r="S22" s="184"/>
      <c r="T22" s="184"/>
      <c r="AK22" s="30" t="s">
        <v>53</v>
      </c>
      <c r="AL22" s="39" t="s">
        <v>55</v>
      </c>
      <c r="AM22" s="39"/>
      <c r="AN22" s="39"/>
      <c r="AO22" s="39"/>
      <c r="AP22" s="39"/>
      <c r="AQ22" s="39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</row>
    <row r="23" spans="30:61" ht="17.25">
      <c r="AD23" s="39"/>
      <c r="AK23" s="42" t="s">
        <v>53</v>
      </c>
      <c r="AL23" s="39" t="s">
        <v>58</v>
      </c>
      <c r="AM23" s="39"/>
      <c r="AN23" s="39"/>
      <c r="AO23" s="39"/>
      <c r="AP23" s="39"/>
      <c r="AQ23" s="39"/>
      <c r="AR23" s="39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</row>
    <row r="24" spans="3:61" ht="17.25">
      <c r="C24" s="107"/>
      <c r="D24" s="108"/>
      <c r="E24" s="108"/>
      <c r="F24" s="108"/>
      <c r="G24" s="107"/>
      <c r="H24" s="107"/>
      <c r="I24" s="108"/>
      <c r="J24" s="108"/>
      <c r="K24" s="107"/>
      <c r="L24" s="107"/>
      <c r="M24" s="107"/>
      <c r="N24" s="108"/>
      <c r="O24" s="108"/>
      <c r="P24" s="108"/>
      <c r="Q24" s="107"/>
      <c r="R24" s="108"/>
      <c r="S24" s="108"/>
      <c r="T24" s="107"/>
      <c r="U24" s="107"/>
      <c r="V24" s="107"/>
      <c r="W24" s="107"/>
      <c r="X24" s="108"/>
      <c r="Y24" s="108"/>
      <c r="Z24" s="107"/>
      <c r="AA24" s="107"/>
      <c r="AB24" s="107"/>
      <c r="AC24" s="107"/>
      <c r="AF24" s="107"/>
      <c r="AG24" s="108"/>
      <c r="AK24" s="42" t="s">
        <v>53</v>
      </c>
      <c r="AL24" s="18" t="s">
        <v>61</v>
      </c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</row>
    <row r="25" spans="32:61" ht="17.25">
      <c r="AF25" s="93"/>
      <c r="AG25" s="93"/>
      <c r="AH25" s="93"/>
      <c r="AK25" s="42" t="s">
        <v>53</v>
      </c>
      <c r="AL25" s="18" t="s">
        <v>89</v>
      </c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</row>
    <row r="26" spans="4:61" ht="17.25" customHeight="1">
      <c r="D26" s="19"/>
      <c r="E26" s="19"/>
      <c r="F26" s="19"/>
      <c r="G26" s="19"/>
      <c r="H26" s="19"/>
      <c r="I26" s="19"/>
      <c r="J26" s="19"/>
      <c r="AD26" s="39"/>
      <c r="AE26" s="39"/>
      <c r="AK26" s="42" t="s">
        <v>53</v>
      </c>
      <c r="AL26" s="18" t="s">
        <v>88</v>
      </c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</row>
    <row r="27" spans="37:38" ht="13.5" customHeight="1">
      <c r="AK27" s="42" t="s">
        <v>53</v>
      </c>
      <c r="AL27" s="18" t="s">
        <v>91</v>
      </c>
    </row>
    <row r="28" spans="4:38" ht="17.25">
      <c r="D28" s="118"/>
      <c r="AK28" s="42" t="s">
        <v>53</v>
      </c>
      <c r="AL28" s="39" t="s">
        <v>70</v>
      </c>
    </row>
    <row r="29" spans="37:38" ht="13.5">
      <c r="AK29" s="42" t="s">
        <v>53</v>
      </c>
      <c r="AL29" s="39" t="s">
        <v>86</v>
      </c>
    </row>
    <row r="30" spans="37:38" ht="13.5" customHeight="1">
      <c r="AK30" s="42" t="s">
        <v>53</v>
      </c>
      <c r="AL30" s="18" t="s">
        <v>92</v>
      </c>
    </row>
    <row r="31" spans="37:45" ht="13.5">
      <c r="AK31" s="33" t="s">
        <v>53</v>
      </c>
      <c r="AL31" s="182" t="s">
        <v>54</v>
      </c>
      <c r="AM31" s="182"/>
      <c r="AN31" s="182"/>
      <c r="AO31" s="182"/>
      <c r="AP31" s="182"/>
      <c r="AQ31" s="182"/>
      <c r="AR31" s="182"/>
      <c r="AS31" s="182"/>
    </row>
    <row r="41" spans="30:31" ht="13.5">
      <c r="AD41" s="39"/>
      <c r="AE41" s="39"/>
    </row>
    <row r="43" spans="30:31" ht="13.5">
      <c r="AD43" s="39"/>
      <c r="AE43" s="39"/>
    </row>
    <row r="44" spans="30:31" ht="13.5">
      <c r="AD44" s="39"/>
      <c r="AE44" s="39"/>
    </row>
    <row r="45" spans="30:31" ht="13.5">
      <c r="AD45" s="39"/>
      <c r="AE45" s="39"/>
    </row>
    <row r="46" spans="30:31" ht="13.5">
      <c r="AD46" s="39"/>
      <c r="AE46" s="39"/>
    </row>
    <row r="47" spans="30:31" ht="13.5">
      <c r="AD47" s="39"/>
      <c r="AE47" s="39"/>
    </row>
    <row r="48" spans="30:31" ht="13.5">
      <c r="AD48" s="39"/>
      <c r="AE48" s="39"/>
    </row>
    <row r="49" spans="30:31" ht="13.5">
      <c r="AD49" s="39"/>
      <c r="AE49" s="39"/>
    </row>
    <row r="50" spans="30:31" ht="13.5">
      <c r="AD50" s="39"/>
      <c r="AE50" s="39"/>
    </row>
  </sheetData>
  <sheetProtection/>
  <mergeCells count="58">
    <mergeCell ref="R20:T20"/>
    <mergeCell ref="W20:Y20"/>
    <mergeCell ref="I20:L20"/>
    <mergeCell ref="M22:T22"/>
    <mergeCell ref="AA20:AE20"/>
    <mergeCell ref="O6:Q6"/>
    <mergeCell ref="O7:Q7"/>
    <mergeCell ref="Y9:Y13"/>
    <mergeCell ref="N9:N13"/>
    <mergeCell ref="V9:V13"/>
    <mergeCell ref="R4:U4"/>
    <mergeCell ref="R5:U5"/>
    <mergeCell ref="R6:U6"/>
    <mergeCell ref="R7:U7"/>
    <mergeCell ref="O4:Q4"/>
    <mergeCell ref="O5:Q5"/>
    <mergeCell ref="A1:AC2"/>
    <mergeCell ref="AF2:AI2"/>
    <mergeCell ref="E3:H3"/>
    <mergeCell ref="Z4:AC4"/>
    <mergeCell ref="AL31:AS31"/>
    <mergeCell ref="AB9:AB13"/>
    <mergeCell ref="AL11:AR11"/>
    <mergeCell ref="AL12:AR12"/>
    <mergeCell ref="AL16:AR16"/>
    <mergeCell ref="AL20:AR20"/>
    <mergeCell ref="Z5:AC5"/>
    <mergeCell ref="Z7:AC7"/>
    <mergeCell ref="C6:H6"/>
    <mergeCell ref="Z6:AC6"/>
    <mergeCell ref="C7:H7"/>
    <mergeCell ref="C5:H5"/>
    <mergeCell ref="Q9:Q13"/>
    <mergeCell ref="R9:R13"/>
    <mergeCell ref="U9:U13"/>
    <mergeCell ref="S9:S13"/>
    <mergeCell ref="X9:X13"/>
    <mergeCell ref="W9:W13"/>
    <mergeCell ref="M9:M13"/>
    <mergeCell ref="T9:T13"/>
    <mergeCell ref="C10:H10"/>
    <mergeCell ref="Z9:Z13"/>
    <mergeCell ref="AC9:AC13"/>
    <mergeCell ref="O9:O13"/>
    <mergeCell ref="P9:P13"/>
    <mergeCell ref="I9:I13"/>
    <mergeCell ref="K9:K13"/>
    <mergeCell ref="L9:L13"/>
    <mergeCell ref="J9:J13"/>
    <mergeCell ref="AA9:AA13"/>
    <mergeCell ref="I4:K4"/>
    <mergeCell ref="I5:K5"/>
    <mergeCell ref="I6:K6"/>
    <mergeCell ref="I7:K7"/>
    <mergeCell ref="L4:N4"/>
    <mergeCell ref="L5:N5"/>
    <mergeCell ref="L6:N6"/>
    <mergeCell ref="L7:N7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R78"/>
  <sheetViews>
    <sheetView zoomScale="90" zoomScaleNormal="90" zoomScalePageLayoutView="0" workbookViewId="0" topLeftCell="A4">
      <selection activeCell="AR21" sqref="AR21"/>
    </sheetView>
  </sheetViews>
  <sheetFormatPr defaultColWidth="9.00390625" defaultRowHeight="13.5"/>
  <cols>
    <col min="1" max="1" width="5.50390625" style="7" customWidth="1"/>
    <col min="2" max="16" width="2.125" style="7" customWidth="1"/>
    <col min="17" max="17" width="3.25390625" style="7" customWidth="1"/>
    <col min="18" max="18" width="2.125" style="7" customWidth="1"/>
    <col min="19" max="19" width="3.50390625" style="7" customWidth="1"/>
    <col min="20" max="27" width="2.125" style="7" customWidth="1"/>
    <col min="28" max="33" width="2.75390625" style="7" customWidth="1"/>
    <col min="34" max="16384" width="9.00390625" style="7" customWidth="1"/>
  </cols>
  <sheetData>
    <row r="1" spans="3:31" s="6" customFormat="1" ht="23.25" customHeight="1">
      <c r="C1" s="244" t="s">
        <v>170</v>
      </c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44"/>
      <c r="U1" s="244"/>
      <c r="V1" s="244"/>
      <c r="W1" s="244"/>
      <c r="X1" s="244"/>
      <c r="Y1" s="244"/>
      <c r="Z1" s="244"/>
      <c r="AA1" s="244"/>
      <c r="AB1" s="244"/>
      <c r="AC1" s="244"/>
      <c r="AD1" s="244"/>
      <c r="AE1" s="244"/>
    </row>
    <row r="2" spans="3:31" s="6" customFormat="1" ht="13.5"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  <c r="X2" s="244"/>
      <c r="Y2" s="244"/>
      <c r="Z2" s="244"/>
      <c r="AA2" s="244"/>
      <c r="AB2" s="244"/>
      <c r="AC2" s="244"/>
      <c r="AD2" s="244"/>
      <c r="AE2" s="244"/>
    </row>
    <row r="4" spans="2:16" s="6" customFormat="1" ht="13.5">
      <c r="B4" s="6" t="s">
        <v>12</v>
      </c>
      <c r="H4" s="7"/>
      <c r="I4" s="7"/>
      <c r="J4" s="7"/>
      <c r="K4" s="7"/>
      <c r="L4" s="7"/>
      <c r="M4" s="7"/>
      <c r="N4"/>
      <c r="P4"/>
    </row>
    <row r="5" spans="6:43" s="6" customFormat="1" ht="13.5">
      <c r="F5" s="241">
        <f>'リーグ１次'!I6</f>
        <v>43583</v>
      </c>
      <c r="G5" s="241"/>
      <c r="H5" s="241"/>
      <c r="I5" s="241"/>
      <c r="J5" s="241"/>
      <c r="K5" s="241"/>
      <c r="R5" s="239" t="str">
        <f>'リーグ１次'!I5</f>
        <v>東明小</v>
      </c>
      <c r="S5" s="240"/>
      <c r="T5" s="240"/>
      <c r="U5" s="240"/>
      <c r="V5" s="240"/>
      <c r="W5" s="240"/>
      <c r="X5" s="43" t="s">
        <v>26</v>
      </c>
      <c r="AB5" s="242">
        <f>'リーグ１次'!I7</f>
        <v>0.3958333333333333</v>
      </c>
      <c r="AC5" s="243"/>
      <c r="AD5" s="243"/>
      <c r="AE5" s="243"/>
      <c r="AJ5" s="50" t="s">
        <v>63</v>
      </c>
      <c r="AK5" s="51" t="s">
        <v>64</v>
      </c>
      <c r="AL5" s="51" t="s">
        <v>65</v>
      </c>
      <c r="AM5" s="51" t="s">
        <v>66</v>
      </c>
      <c r="AN5" s="51" t="s">
        <v>67</v>
      </c>
      <c r="AO5" s="51" t="s">
        <v>68</v>
      </c>
      <c r="AP5" s="51" t="s">
        <v>69</v>
      </c>
      <c r="AQ5" s="51" t="s">
        <v>11</v>
      </c>
    </row>
    <row r="6" spans="2:44" ht="13.5">
      <c r="B6" s="209" t="s">
        <v>13</v>
      </c>
      <c r="C6" s="210"/>
      <c r="D6" s="210" t="s">
        <v>3</v>
      </c>
      <c r="E6" s="210"/>
      <c r="F6" s="210"/>
      <c r="G6" s="210"/>
      <c r="H6" s="210"/>
      <c r="I6" s="210" t="s">
        <v>4</v>
      </c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/>
      <c r="Y6" s="210"/>
      <c r="Z6" s="210"/>
      <c r="AA6" s="210"/>
      <c r="AB6" s="215" t="s">
        <v>5</v>
      </c>
      <c r="AC6" s="216"/>
      <c r="AD6" s="216"/>
      <c r="AE6" s="216"/>
      <c r="AF6" s="216"/>
      <c r="AG6" s="217"/>
      <c r="AH6" s="55"/>
      <c r="AJ6" s="6"/>
      <c r="AK6" s="6"/>
      <c r="AL6" s="6"/>
      <c r="AM6" s="6"/>
      <c r="AN6" s="6"/>
      <c r="AO6" s="6"/>
      <c r="AP6" s="6"/>
      <c r="AQ6" s="6"/>
      <c r="AR6" s="6"/>
    </row>
    <row r="7" spans="2:44" ht="13.5">
      <c r="B7" s="191">
        <v>1</v>
      </c>
      <c r="C7" s="192"/>
      <c r="D7" s="198">
        <f>AB5</f>
        <v>0.3958333333333333</v>
      </c>
      <c r="E7" s="199"/>
      <c r="F7" s="199"/>
      <c r="G7" s="199"/>
      <c r="H7" s="199"/>
      <c r="I7" s="195" t="str">
        <f>'リーグ１次'!I9</f>
        <v>中部</v>
      </c>
      <c r="J7" s="195"/>
      <c r="K7" s="195"/>
      <c r="L7" s="195"/>
      <c r="M7" s="195"/>
      <c r="N7" s="195"/>
      <c r="O7" s="196"/>
      <c r="P7" s="8"/>
      <c r="Q7" s="9">
        <v>2</v>
      </c>
      <c r="R7" s="10" t="s">
        <v>14</v>
      </c>
      <c r="S7" s="9">
        <v>0</v>
      </c>
      <c r="T7" s="8"/>
      <c r="U7" s="197" t="str">
        <f>'リーグ１次'!K9</f>
        <v>山手</v>
      </c>
      <c r="V7" s="197"/>
      <c r="W7" s="197"/>
      <c r="X7" s="197"/>
      <c r="Y7" s="197"/>
      <c r="Z7" s="197"/>
      <c r="AA7" s="218"/>
      <c r="AB7" s="188" t="str">
        <f>'リーグ１次'!J9</f>
        <v>加茂野</v>
      </c>
      <c r="AC7" s="189"/>
      <c r="AD7" s="189"/>
      <c r="AE7" s="189"/>
      <c r="AF7" s="189"/>
      <c r="AG7" s="190"/>
      <c r="AH7" s="54"/>
      <c r="AI7" s="6" t="str">
        <f>I7</f>
        <v>中部</v>
      </c>
      <c r="AJ7" s="52">
        <v>2</v>
      </c>
      <c r="AK7" s="52">
        <v>0</v>
      </c>
      <c r="AL7" s="52">
        <v>0</v>
      </c>
      <c r="AM7" s="52">
        <f>Q7+Q9</f>
        <v>13</v>
      </c>
      <c r="AN7" s="52">
        <f>S7+S9</f>
        <v>0</v>
      </c>
      <c r="AO7" s="52">
        <f>AM7-AN7</f>
        <v>13</v>
      </c>
      <c r="AP7" s="52">
        <f>AJ7*3+AL7*1</f>
        <v>6</v>
      </c>
      <c r="AQ7" s="53">
        <v>1</v>
      </c>
      <c r="AR7" s="53">
        <v>1</v>
      </c>
    </row>
    <row r="8" spans="2:44" ht="13.5">
      <c r="B8" s="191">
        <v>2</v>
      </c>
      <c r="C8" s="192"/>
      <c r="D8" s="193">
        <f>D7+"０：6０"</f>
        <v>0.4375</v>
      </c>
      <c r="E8" s="194"/>
      <c r="F8" s="194"/>
      <c r="G8" s="194"/>
      <c r="H8" s="194"/>
      <c r="I8" s="195" t="str">
        <f>AB7</f>
        <v>加茂野</v>
      </c>
      <c r="J8" s="195"/>
      <c r="K8" s="195"/>
      <c r="L8" s="195"/>
      <c r="M8" s="195"/>
      <c r="N8" s="195"/>
      <c r="O8" s="196"/>
      <c r="P8" s="11"/>
      <c r="Q8" s="12">
        <v>0</v>
      </c>
      <c r="R8" s="13" t="s">
        <v>14</v>
      </c>
      <c r="S8" s="12">
        <v>4</v>
      </c>
      <c r="T8" s="11"/>
      <c r="U8" s="211" t="str">
        <f>U7</f>
        <v>山手</v>
      </c>
      <c r="V8" s="211"/>
      <c r="W8" s="211"/>
      <c r="X8" s="211"/>
      <c r="Y8" s="211"/>
      <c r="Z8" s="211"/>
      <c r="AA8" s="211"/>
      <c r="AB8" s="188" t="str">
        <f>I7</f>
        <v>中部</v>
      </c>
      <c r="AC8" s="189"/>
      <c r="AD8" s="189"/>
      <c r="AE8" s="189"/>
      <c r="AF8" s="189"/>
      <c r="AG8" s="190"/>
      <c r="AH8" s="54"/>
      <c r="AI8" s="6" t="str">
        <f>AB7</f>
        <v>加茂野</v>
      </c>
      <c r="AJ8" s="52">
        <v>0</v>
      </c>
      <c r="AK8" s="52">
        <v>2</v>
      </c>
      <c r="AL8" s="52">
        <v>0</v>
      </c>
      <c r="AM8" s="52">
        <f>Q8+S9</f>
        <v>0</v>
      </c>
      <c r="AN8" s="52">
        <f>S8+Q9</f>
        <v>15</v>
      </c>
      <c r="AO8" s="52">
        <f>AM8-AN8</f>
        <v>-15</v>
      </c>
      <c r="AP8" s="52">
        <f>AJ8*3+AL8*1</f>
        <v>0</v>
      </c>
      <c r="AQ8" s="53">
        <v>2</v>
      </c>
      <c r="AR8" s="53">
        <v>2</v>
      </c>
    </row>
    <row r="9" spans="2:44" ht="13.5">
      <c r="B9" s="202">
        <v>3</v>
      </c>
      <c r="C9" s="203"/>
      <c r="D9" s="204">
        <f>D8+"１：００"</f>
        <v>0.4791666666666667</v>
      </c>
      <c r="E9" s="205"/>
      <c r="F9" s="205"/>
      <c r="G9" s="205"/>
      <c r="H9" s="205"/>
      <c r="I9" s="221" t="str">
        <f>I7</f>
        <v>中部</v>
      </c>
      <c r="J9" s="221"/>
      <c r="K9" s="221"/>
      <c r="L9" s="221"/>
      <c r="M9" s="221"/>
      <c r="N9" s="221"/>
      <c r="O9" s="222"/>
      <c r="P9" s="113"/>
      <c r="Q9" s="114">
        <v>11</v>
      </c>
      <c r="R9" s="97" t="s">
        <v>14</v>
      </c>
      <c r="S9" s="114">
        <v>0</v>
      </c>
      <c r="T9" s="113"/>
      <c r="U9" s="223" t="str">
        <f>I8</f>
        <v>加茂野</v>
      </c>
      <c r="V9" s="223"/>
      <c r="W9" s="223"/>
      <c r="X9" s="223"/>
      <c r="Y9" s="223"/>
      <c r="Z9" s="223"/>
      <c r="AA9" s="223"/>
      <c r="AB9" s="206" t="str">
        <f>U7</f>
        <v>山手</v>
      </c>
      <c r="AC9" s="207"/>
      <c r="AD9" s="207"/>
      <c r="AE9" s="207"/>
      <c r="AF9" s="207"/>
      <c r="AG9" s="208"/>
      <c r="AH9" s="54"/>
      <c r="AI9" s="6" t="str">
        <f>U7</f>
        <v>山手</v>
      </c>
      <c r="AJ9" s="52">
        <v>1</v>
      </c>
      <c r="AK9" s="52">
        <v>1</v>
      </c>
      <c r="AL9" s="52">
        <v>0</v>
      </c>
      <c r="AM9" s="52">
        <f>S7+S8</f>
        <v>4</v>
      </c>
      <c r="AN9" s="52">
        <f>Q7+Q8</f>
        <v>2</v>
      </c>
      <c r="AO9" s="52">
        <f>AM9-AN9</f>
        <v>2</v>
      </c>
      <c r="AP9" s="52">
        <f>AJ9*3+AL9*1</f>
        <v>3</v>
      </c>
      <c r="AQ9" s="53">
        <v>3</v>
      </c>
      <c r="AR9" s="53">
        <v>3</v>
      </c>
    </row>
    <row r="10" spans="2:44" ht="13.5">
      <c r="B10" s="61"/>
      <c r="C10" s="61"/>
      <c r="D10" s="98"/>
      <c r="E10" s="48"/>
      <c r="F10" s="48"/>
      <c r="G10" s="48"/>
      <c r="H10" s="48"/>
      <c r="I10" s="59"/>
      <c r="J10" s="59"/>
      <c r="K10" s="59"/>
      <c r="L10" s="59"/>
      <c r="M10" s="59"/>
      <c r="N10" s="59"/>
      <c r="O10" s="59"/>
      <c r="P10" s="8"/>
      <c r="Q10" s="66"/>
      <c r="R10" s="67"/>
      <c r="S10" s="66"/>
      <c r="T10" s="8"/>
      <c r="U10" s="59"/>
      <c r="V10" s="59"/>
      <c r="W10" s="59"/>
      <c r="X10" s="59"/>
      <c r="Y10" s="59"/>
      <c r="Z10" s="59"/>
      <c r="AA10" s="59"/>
      <c r="AB10" s="54"/>
      <c r="AC10" s="54"/>
      <c r="AD10" s="54"/>
      <c r="AE10" s="54"/>
      <c r="AF10" s="54"/>
      <c r="AG10" s="54"/>
      <c r="AH10" s="54"/>
      <c r="AI10" s="6"/>
      <c r="AJ10" s="52"/>
      <c r="AK10" s="52"/>
      <c r="AL10" s="52"/>
      <c r="AM10" s="52"/>
      <c r="AN10" s="52"/>
      <c r="AO10" s="52"/>
      <c r="AP10" s="52"/>
      <c r="AQ10" s="53"/>
      <c r="AR10" s="53"/>
    </row>
    <row r="12" spans="2:33" ht="13.5">
      <c r="B12" s="7" t="s">
        <v>15</v>
      </c>
      <c r="F12" s="6"/>
      <c r="G12" s="6"/>
      <c r="N12"/>
      <c r="O12" s="6"/>
      <c r="P12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</row>
    <row r="13" spans="6:43" s="6" customFormat="1" ht="13.5">
      <c r="F13" s="241">
        <f>'リーグ１次'!L6</f>
        <v>43583</v>
      </c>
      <c r="G13" s="241"/>
      <c r="H13" s="241"/>
      <c r="I13" s="241"/>
      <c r="J13" s="241"/>
      <c r="K13" s="241"/>
      <c r="R13" s="239" t="str">
        <f>'リーグ１次'!L5</f>
        <v>中池多目（西面）</v>
      </c>
      <c r="S13" s="240"/>
      <c r="T13" s="240"/>
      <c r="U13" s="240"/>
      <c r="V13" s="240"/>
      <c r="W13" s="240"/>
      <c r="X13" s="43" t="s">
        <v>26</v>
      </c>
      <c r="AB13" s="242">
        <f>'リーグ１次'!L7</f>
        <v>0.3958333333333333</v>
      </c>
      <c r="AC13" s="243"/>
      <c r="AD13" s="243"/>
      <c r="AE13" s="243"/>
      <c r="AJ13" s="50" t="s">
        <v>63</v>
      </c>
      <c r="AK13" s="51" t="s">
        <v>64</v>
      </c>
      <c r="AL13" s="51" t="s">
        <v>65</v>
      </c>
      <c r="AM13" s="51" t="s">
        <v>66</v>
      </c>
      <c r="AN13" s="51" t="s">
        <v>67</v>
      </c>
      <c r="AO13" s="51" t="s">
        <v>68</v>
      </c>
      <c r="AP13" s="51" t="s">
        <v>69</v>
      </c>
      <c r="AQ13" s="51" t="s">
        <v>11</v>
      </c>
    </row>
    <row r="14" spans="2:44" ht="13.5">
      <c r="B14" s="209" t="s">
        <v>13</v>
      </c>
      <c r="C14" s="210"/>
      <c r="D14" s="210" t="s">
        <v>3</v>
      </c>
      <c r="E14" s="210"/>
      <c r="F14" s="210"/>
      <c r="G14" s="210"/>
      <c r="H14" s="210"/>
      <c r="I14" s="210" t="s">
        <v>4</v>
      </c>
      <c r="J14" s="210"/>
      <c r="K14" s="210"/>
      <c r="L14" s="210"/>
      <c r="M14" s="210"/>
      <c r="N14" s="210"/>
      <c r="O14" s="210"/>
      <c r="P14" s="210"/>
      <c r="Q14" s="210"/>
      <c r="R14" s="210"/>
      <c r="S14" s="210"/>
      <c r="T14" s="210"/>
      <c r="U14" s="210"/>
      <c r="V14" s="210"/>
      <c r="W14" s="210"/>
      <c r="X14" s="210"/>
      <c r="Y14" s="210"/>
      <c r="Z14" s="210"/>
      <c r="AA14" s="210"/>
      <c r="AB14" s="215" t="s">
        <v>5</v>
      </c>
      <c r="AC14" s="216"/>
      <c r="AD14" s="216"/>
      <c r="AE14" s="216"/>
      <c r="AF14" s="216"/>
      <c r="AG14" s="217"/>
      <c r="AH14" s="55"/>
      <c r="AJ14" s="6"/>
      <c r="AK14" s="6"/>
      <c r="AL14" s="6"/>
      <c r="AM14" s="6"/>
      <c r="AN14" s="6"/>
      <c r="AO14" s="6"/>
      <c r="AP14" s="6"/>
      <c r="AQ14" s="6"/>
      <c r="AR14" s="6"/>
    </row>
    <row r="15" spans="2:44" ht="13.5">
      <c r="B15" s="191">
        <v>1</v>
      </c>
      <c r="C15" s="192"/>
      <c r="D15" s="198">
        <f>AB13</f>
        <v>0.3958333333333333</v>
      </c>
      <c r="E15" s="199"/>
      <c r="F15" s="199"/>
      <c r="G15" s="199"/>
      <c r="H15" s="199"/>
      <c r="I15" s="195" t="str">
        <f>'リーグ１次'!L9</f>
        <v>郡上八幡</v>
      </c>
      <c r="J15" s="195"/>
      <c r="K15" s="195"/>
      <c r="L15" s="195"/>
      <c r="M15" s="195"/>
      <c r="N15" s="195"/>
      <c r="O15" s="196"/>
      <c r="P15" s="8"/>
      <c r="Q15" s="9">
        <v>5</v>
      </c>
      <c r="R15" s="13" t="s">
        <v>14</v>
      </c>
      <c r="S15" s="9">
        <v>0</v>
      </c>
      <c r="T15" s="8"/>
      <c r="U15" s="197" t="str">
        <f>'リーグ１次'!N9</f>
        <v>武儀</v>
      </c>
      <c r="V15" s="197"/>
      <c r="W15" s="197"/>
      <c r="X15" s="197"/>
      <c r="Y15" s="197"/>
      <c r="Z15" s="197"/>
      <c r="AA15" s="218"/>
      <c r="AB15" s="188" t="str">
        <f>I16</f>
        <v>コヴィーダ</v>
      </c>
      <c r="AC15" s="189"/>
      <c r="AD15" s="189"/>
      <c r="AE15" s="189"/>
      <c r="AF15" s="189"/>
      <c r="AG15" s="190"/>
      <c r="AH15" s="54"/>
      <c r="AI15" s="6" t="str">
        <f>I15</f>
        <v>郡上八幡</v>
      </c>
      <c r="AJ15" s="52">
        <v>1</v>
      </c>
      <c r="AK15" s="52">
        <v>1</v>
      </c>
      <c r="AL15" s="52">
        <v>0</v>
      </c>
      <c r="AM15" s="52">
        <f>Q15+Q17</f>
        <v>5</v>
      </c>
      <c r="AN15" s="52">
        <f>S15+S17</f>
        <v>3</v>
      </c>
      <c r="AO15" s="52">
        <f>AM15-AN15</f>
        <v>2</v>
      </c>
      <c r="AP15" s="52">
        <f>AJ15*3+AL15*1</f>
        <v>3</v>
      </c>
      <c r="AQ15" s="53">
        <v>2</v>
      </c>
      <c r="AR15" s="53">
        <v>2</v>
      </c>
    </row>
    <row r="16" spans="2:44" ht="13.5">
      <c r="B16" s="191">
        <v>2</v>
      </c>
      <c r="C16" s="192"/>
      <c r="D16" s="193">
        <f>D15+"０：6０"</f>
        <v>0.4375</v>
      </c>
      <c r="E16" s="194"/>
      <c r="F16" s="194"/>
      <c r="G16" s="194"/>
      <c r="H16" s="194"/>
      <c r="I16" s="195" t="str">
        <f>'リーグ１次'!M9</f>
        <v>コヴィーダ</v>
      </c>
      <c r="J16" s="195"/>
      <c r="K16" s="195"/>
      <c r="L16" s="195"/>
      <c r="M16" s="195"/>
      <c r="N16" s="195"/>
      <c r="O16" s="196"/>
      <c r="P16" s="11"/>
      <c r="Q16" s="12">
        <v>5</v>
      </c>
      <c r="R16" s="13" t="s">
        <v>14</v>
      </c>
      <c r="S16" s="12">
        <v>0</v>
      </c>
      <c r="T16" s="11"/>
      <c r="U16" s="211" t="str">
        <f>U15</f>
        <v>武儀</v>
      </c>
      <c r="V16" s="211"/>
      <c r="W16" s="211"/>
      <c r="X16" s="211"/>
      <c r="Y16" s="211"/>
      <c r="Z16" s="211"/>
      <c r="AA16" s="211"/>
      <c r="AB16" s="188" t="str">
        <f>I15</f>
        <v>郡上八幡</v>
      </c>
      <c r="AC16" s="189"/>
      <c r="AD16" s="189"/>
      <c r="AE16" s="189"/>
      <c r="AF16" s="189"/>
      <c r="AG16" s="190"/>
      <c r="AH16" s="54"/>
      <c r="AI16" s="6" t="str">
        <f>AB15</f>
        <v>コヴィーダ</v>
      </c>
      <c r="AJ16" s="52">
        <v>2</v>
      </c>
      <c r="AK16" s="52">
        <v>0</v>
      </c>
      <c r="AL16" s="52">
        <v>0</v>
      </c>
      <c r="AM16" s="52">
        <f>Q16++S17</f>
        <v>8</v>
      </c>
      <c r="AN16" s="52">
        <f>S16+Q17</f>
        <v>0</v>
      </c>
      <c r="AO16" s="52">
        <f>AM16-AN16</f>
        <v>8</v>
      </c>
      <c r="AP16" s="52">
        <f>AJ16*3+AL16*1</f>
        <v>6</v>
      </c>
      <c r="AQ16" s="53">
        <v>1</v>
      </c>
      <c r="AR16" s="53">
        <v>1</v>
      </c>
    </row>
    <row r="17" spans="2:44" ht="13.5">
      <c r="B17" s="202">
        <v>3</v>
      </c>
      <c r="C17" s="203"/>
      <c r="D17" s="204">
        <f>D16+"１：００"</f>
        <v>0.4791666666666667</v>
      </c>
      <c r="E17" s="205"/>
      <c r="F17" s="205"/>
      <c r="G17" s="205"/>
      <c r="H17" s="205"/>
      <c r="I17" s="221" t="str">
        <f>I15</f>
        <v>郡上八幡</v>
      </c>
      <c r="J17" s="221"/>
      <c r="K17" s="221"/>
      <c r="L17" s="221"/>
      <c r="M17" s="221"/>
      <c r="N17" s="221"/>
      <c r="O17" s="222"/>
      <c r="P17" s="113"/>
      <c r="Q17" s="114">
        <v>0</v>
      </c>
      <c r="R17" s="97" t="s">
        <v>14</v>
      </c>
      <c r="S17" s="114">
        <v>3</v>
      </c>
      <c r="T17" s="113"/>
      <c r="U17" s="223" t="str">
        <f>AB15</f>
        <v>コヴィーダ</v>
      </c>
      <c r="V17" s="223"/>
      <c r="W17" s="223"/>
      <c r="X17" s="223"/>
      <c r="Y17" s="223"/>
      <c r="Z17" s="223"/>
      <c r="AA17" s="223"/>
      <c r="AB17" s="206" t="str">
        <f>U15</f>
        <v>武儀</v>
      </c>
      <c r="AC17" s="207"/>
      <c r="AD17" s="207"/>
      <c r="AE17" s="207"/>
      <c r="AF17" s="207"/>
      <c r="AG17" s="208"/>
      <c r="AH17" s="54"/>
      <c r="AI17" s="6" t="str">
        <f>U15</f>
        <v>武儀</v>
      </c>
      <c r="AJ17" s="52">
        <v>0</v>
      </c>
      <c r="AK17" s="52">
        <v>2</v>
      </c>
      <c r="AL17" s="52">
        <v>0</v>
      </c>
      <c r="AM17" s="52">
        <f>S15+S16</f>
        <v>0</v>
      </c>
      <c r="AN17" s="52">
        <f>Q15+Q16</f>
        <v>10</v>
      </c>
      <c r="AO17" s="52">
        <f>AM17-AN17</f>
        <v>-10</v>
      </c>
      <c r="AP17" s="52">
        <f>AJ17*3+AL17*1</f>
        <v>0</v>
      </c>
      <c r="AQ17" s="53">
        <v>3</v>
      </c>
      <c r="AR17" s="53">
        <v>3</v>
      </c>
    </row>
    <row r="18" spans="2:44" ht="13.5">
      <c r="B18" s="61"/>
      <c r="C18" s="61"/>
      <c r="D18" s="98"/>
      <c r="E18" s="48"/>
      <c r="F18" s="48"/>
      <c r="G18" s="48"/>
      <c r="H18" s="48"/>
      <c r="I18" s="59"/>
      <c r="J18" s="59"/>
      <c r="K18" s="59"/>
      <c r="L18" s="59"/>
      <c r="M18" s="59"/>
      <c r="N18" s="59"/>
      <c r="O18" s="59"/>
      <c r="P18" s="8"/>
      <c r="Q18" s="66"/>
      <c r="R18" s="67"/>
      <c r="S18" s="66"/>
      <c r="T18" s="8"/>
      <c r="U18" s="59"/>
      <c r="V18" s="59"/>
      <c r="W18" s="59"/>
      <c r="X18" s="59"/>
      <c r="Y18" s="59"/>
      <c r="Z18" s="59"/>
      <c r="AA18" s="59"/>
      <c r="AB18" s="54"/>
      <c r="AC18" s="54"/>
      <c r="AD18" s="54"/>
      <c r="AE18" s="54"/>
      <c r="AF18" s="54"/>
      <c r="AG18" s="54"/>
      <c r="AH18" s="54"/>
      <c r="AI18" s="6"/>
      <c r="AJ18" s="52"/>
      <c r="AK18" s="52"/>
      <c r="AL18" s="52"/>
      <c r="AM18" s="52"/>
      <c r="AN18" s="52"/>
      <c r="AO18" s="52"/>
      <c r="AP18" s="52"/>
      <c r="AQ18" s="53"/>
      <c r="AR18" s="53"/>
    </row>
    <row r="20" spans="2:33" ht="13.5">
      <c r="B20" s="7" t="s">
        <v>16</v>
      </c>
      <c r="F20" s="6"/>
      <c r="G20" s="6"/>
      <c r="N20"/>
      <c r="O20" s="6"/>
      <c r="P20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</row>
    <row r="21" spans="2:43" s="6" customFormat="1" ht="13.5">
      <c r="B21" s="44"/>
      <c r="C21" s="44"/>
      <c r="D21" s="44"/>
      <c r="E21" s="44"/>
      <c r="F21" s="241">
        <f>'リーグ１次'!O6</f>
        <v>43583</v>
      </c>
      <c r="G21" s="241"/>
      <c r="H21" s="241"/>
      <c r="I21" s="241"/>
      <c r="J21" s="241"/>
      <c r="K21" s="241"/>
      <c r="L21" s="44"/>
      <c r="M21" s="44"/>
      <c r="N21" s="44"/>
      <c r="O21" s="44"/>
      <c r="P21" s="44"/>
      <c r="Q21" s="44"/>
      <c r="R21" s="239" t="str">
        <f>'リーグ１次'!O5</f>
        <v>中池多目（東面）</v>
      </c>
      <c r="S21" s="240"/>
      <c r="T21" s="240"/>
      <c r="U21" s="240"/>
      <c r="V21" s="240"/>
      <c r="W21" s="240"/>
      <c r="X21" s="45" t="s">
        <v>26</v>
      </c>
      <c r="Y21" s="44"/>
      <c r="Z21" s="44"/>
      <c r="AA21" s="44"/>
      <c r="AB21" s="242">
        <f>'リーグ１次'!O7</f>
        <v>0.3958333333333333</v>
      </c>
      <c r="AC21" s="243"/>
      <c r="AD21" s="243"/>
      <c r="AE21" s="243"/>
      <c r="AF21" s="44"/>
      <c r="AG21" s="44"/>
      <c r="AJ21" s="50" t="s">
        <v>63</v>
      </c>
      <c r="AK21" s="51" t="s">
        <v>64</v>
      </c>
      <c r="AL21" s="51" t="s">
        <v>65</v>
      </c>
      <c r="AM21" s="51" t="s">
        <v>66</v>
      </c>
      <c r="AN21" s="51" t="s">
        <v>67</v>
      </c>
      <c r="AO21" s="51" t="s">
        <v>68</v>
      </c>
      <c r="AP21" s="51" t="s">
        <v>69</v>
      </c>
      <c r="AQ21" s="51" t="s">
        <v>11</v>
      </c>
    </row>
    <row r="22" spans="2:44" ht="13.5">
      <c r="B22" s="209" t="s">
        <v>13</v>
      </c>
      <c r="C22" s="210"/>
      <c r="D22" s="210" t="s">
        <v>3</v>
      </c>
      <c r="E22" s="210"/>
      <c r="F22" s="210"/>
      <c r="G22" s="210"/>
      <c r="H22" s="210"/>
      <c r="I22" s="210" t="s">
        <v>4</v>
      </c>
      <c r="J22" s="210"/>
      <c r="K22" s="210"/>
      <c r="L22" s="210"/>
      <c r="M22" s="210"/>
      <c r="N22" s="210"/>
      <c r="O22" s="210"/>
      <c r="P22" s="210"/>
      <c r="Q22" s="210"/>
      <c r="R22" s="210"/>
      <c r="S22" s="210"/>
      <c r="T22" s="210"/>
      <c r="U22" s="210"/>
      <c r="V22" s="210"/>
      <c r="W22" s="210"/>
      <c r="X22" s="210"/>
      <c r="Y22" s="210"/>
      <c r="Z22" s="210"/>
      <c r="AA22" s="210"/>
      <c r="AB22" s="215" t="s">
        <v>5</v>
      </c>
      <c r="AC22" s="216"/>
      <c r="AD22" s="216"/>
      <c r="AE22" s="216"/>
      <c r="AF22" s="216"/>
      <c r="AG22" s="217"/>
      <c r="AH22" s="55"/>
      <c r="AJ22" s="6"/>
      <c r="AK22" s="6"/>
      <c r="AL22" s="6"/>
      <c r="AM22" s="6"/>
      <c r="AN22" s="6"/>
      <c r="AO22" s="6"/>
      <c r="AP22" s="6"/>
      <c r="AQ22" s="6"/>
      <c r="AR22" s="6"/>
    </row>
    <row r="23" spans="2:44" ht="13.5">
      <c r="B23" s="191">
        <v>1</v>
      </c>
      <c r="C23" s="192"/>
      <c r="D23" s="198">
        <f>AB21</f>
        <v>0.3958333333333333</v>
      </c>
      <c r="E23" s="199"/>
      <c r="F23" s="199"/>
      <c r="G23" s="199"/>
      <c r="H23" s="199"/>
      <c r="I23" s="195" t="str">
        <f>'リーグ１次'!O9</f>
        <v>旭ヶ丘</v>
      </c>
      <c r="J23" s="195"/>
      <c r="K23" s="195"/>
      <c r="L23" s="195"/>
      <c r="M23" s="195"/>
      <c r="N23" s="195"/>
      <c r="O23" s="196"/>
      <c r="P23" s="8"/>
      <c r="Q23" s="9">
        <v>3</v>
      </c>
      <c r="R23" s="13" t="s">
        <v>138</v>
      </c>
      <c r="S23" s="9">
        <v>0</v>
      </c>
      <c r="T23" s="8"/>
      <c r="U23" s="197" t="str">
        <f>'リーグ１次'!Q9</f>
        <v>今渡</v>
      </c>
      <c r="V23" s="197"/>
      <c r="W23" s="197"/>
      <c r="X23" s="197"/>
      <c r="Y23" s="197"/>
      <c r="Z23" s="197"/>
      <c r="AA23" s="218"/>
      <c r="AB23" s="188" t="str">
        <f>'リーグ１次'!P9</f>
        <v>美濃</v>
      </c>
      <c r="AC23" s="189"/>
      <c r="AD23" s="189"/>
      <c r="AE23" s="189"/>
      <c r="AF23" s="189"/>
      <c r="AG23" s="190"/>
      <c r="AH23" s="54"/>
      <c r="AI23" s="6" t="str">
        <f>I23</f>
        <v>旭ヶ丘</v>
      </c>
      <c r="AJ23" s="52">
        <v>1</v>
      </c>
      <c r="AK23" s="52">
        <v>1</v>
      </c>
      <c r="AL23" s="52">
        <v>0</v>
      </c>
      <c r="AM23" s="52">
        <f>Q23+Q25</f>
        <v>3</v>
      </c>
      <c r="AN23" s="52">
        <f>S23+S25</f>
        <v>4</v>
      </c>
      <c r="AO23" s="52">
        <f>AM23-AN23</f>
        <v>-1</v>
      </c>
      <c r="AP23" s="52">
        <f>AJ23*3+AL23*1</f>
        <v>3</v>
      </c>
      <c r="AQ23" s="53">
        <v>2</v>
      </c>
      <c r="AR23" s="53">
        <v>2</v>
      </c>
    </row>
    <row r="24" spans="2:44" ht="13.5">
      <c r="B24" s="191">
        <v>2</v>
      </c>
      <c r="C24" s="192"/>
      <c r="D24" s="193">
        <f>D23+"０：6０"</f>
        <v>0.4375</v>
      </c>
      <c r="E24" s="194"/>
      <c r="F24" s="194"/>
      <c r="G24" s="194"/>
      <c r="H24" s="194"/>
      <c r="I24" s="195" t="str">
        <f>AB23</f>
        <v>美濃</v>
      </c>
      <c r="J24" s="195"/>
      <c r="K24" s="195"/>
      <c r="L24" s="195"/>
      <c r="M24" s="195"/>
      <c r="N24" s="195"/>
      <c r="O24" s="196"/>
      <c r="P24" s="11"/>
      <c r="Q24" s="12">
        <v>7</v>
      </c>
      <c r="R24" s="13" t="s">
        <v>138</v>
      </c>
      <c r="S24" s="12">
        <v>0</v>
      </c>
      <c r="T24" s="11"/>
      <c r="U24" s="211" t="str">
        <f>U23</f>
        <v>今渡</v>
      </c>
      <c r="V24" s="211"/>
      <c r="W24" s="211"/>
      <c r="X24" s="211"/>
      <c r="Y24" s="211"/>
      <c r="Z24" s="211"/>
      <c r="AA24" s="211"/>
      <c r="AB24" s="188" t="str">
        <f>I23</f>
        <v>旭ヶ丘</v>
      </c>
      <c r="AC24" s="189"/>
      <c r="AD24" s="189"/>
      <c r="AE24" s="189"/>
      <c r="AF24" s="189"/>
      <c r="AG24" s="190"/>
      <c r="AH24" s="54"/>
      <c r="AI24" s="6" t="str">
        <f>I24</f>
        <v>美濃</v>
      </c>
      <c r="AJ24" s="52">
        <v>2</v>
      </c>
      <c r="AK24" s="52">
        <v>0</v>
      </c>
      <c r="AL24" s="52">
        <v>0</v>
      </c>
      <c r="AM24" s="52">
        <f>Q24+S25</f>
        <v>11</v>
      </c>
      <c r="AN24" s="52">
        <f>S24+Q25</f>
        <v>0</v>
      </c>
      <c r="AO24" s="52">
        <f>AM24-AN24</f>
        <v>11</v>
      </c>
      <c r="AP24" s="52">
        <f>AJ24*3+AL24*1</f>
        <v>6</v>
      </c>
      <c r="AQ24" s="53">
        <v>1</v>
      </c>
      <c r="AR24" s="53">
        <v>1</v>
      </c>
    </row>
    <row r="25" spans="2:44" ht="13.5">
      <c r="B25" s="202">
        <v>3</v>
      </c>
      <c r="C25" s="203"/>
      <c r="D25" s="204">
        <f>D24+"１：００"</f>
        <v>0.4791666666666667</v>
      </c>
      <c r="E25" s="205"/>
      <c r="F25" s="205"/>
      <c r="G25" s="205"/>
      <c r="H25" s="205"/>
      <c r="I25" s="221" t="str">
        <f>I23</f>
        <v>旭ヶ丘</v>
      </c>
      <c r="J25" s="221"/>
      <c r="K25" s="221"/>
      <c r="L25" s="221"/>
      <c r="M25" s="221"/>
      <c r="N25" s="221"/>
      <c r="O25" s="222"/>
      <c r="P25" s="113"/>
      <c r="Q25" s="114">
        <v>0</v>
      </c>
      <c r="R25" s="97" t="s">
        <v>138</v>
      </c>
      <c r="S25" s="114">
        <v>4</v>
      </c>
      <c r="T25" s="113"/>
      <c r="U25" s="223" t="str">
        <f>AB23</f>
        <v>美濃</v>
      </c>
      <c r="V25" s="223"/>
      <c r="W25" s="223"/>
      <c r="X25" s="223"/>
      <c r="Y25" s="223"/>
      <c r="Z25" s="223"/>
      <c r="AA25" s="223"/>
      <c r="AB25" s="206" t="str">
        <f>U24</f>
        <v>今渡</v>
      </c>
      <c r="AC25" s="207"/>
      <c r="AD25" s="207"/>
      <c r="AE25" s="207"/>
      <c r="AF25" s="207"/>
      <c r="AG25" s="208"/>
      <c r="AH25" s="54"/>
      <c r="AI25" s="6" t="str">
        <f>U23</f>
        <v>今渡</v>
      </c>
      <c r="AJ25" s="52">
        <v>0</v>
      </c>
      <c r="AK25" s="52">
        <v>2</v>
      </c>
      <c r="AL25" s="52">
        <v>0</v>
      </c>
      <c r="AM25" s="52">
        <f>S23+S24</f>
        <v>0</v>
      </c>
      <c r="AN25" s="52">
        <f>Q23+Q24</f>
        <v>10</v>
      </c>
      <c r="AO25" s="52">
        <f>AM25-AN25</f>
        <v>-10</v>
      </c>
      <c r="AP25" s="52">
        <f>AJ25*3+AL25*1</f>
        <v>0</v>
      </c>
      <c r="AQ25" s="53">
        <v>3</v>
      </c>
      <c r="AR25" s="53">
        <v>3</v>
      </c>
    </row>
    <row r="26" spans="2:44" ht="13.5">
      <c r="B26" s="61"/>
      <c r="C26" s="61"/>
      <c r="D26" s="98"/>
      <c r="E26" s="48"/>
      <c r="F26" s="48"/>
      <c r="G26" s="48"/>
      <c r="H26" s="48"/>
      <c r="I26" s="59"/>
      <c r="J26" s="59"/>
      <c r="K26" s="59"/>
      <c r="L26" s="59"/>
      <c r="M26" s="59"/>
      <c r="N26" s="59"/>
      <c r="O26" s="59"/>
      <c r="P26" s="8"/>
      <c r="Q26" s="66"/>
      <c r="R26" s="67"/>
      <c r="S26" s="66"/>
      <c r="T26" s="8"/>
      <c r="U26" s="59"/>
      <c r="V26" s="59"/>
      <c r="W26" s="59"/>
      <c r="X26" s="59"/>
      <c r="Y26" s="59"/>
      <c r="Z26" s="59"/>
      <c r="AA26" s="59"/>
      <c r="AB26" s="54"/>
      <c r="AC26" s="54"/>
      <c r="AD26" s="54"/>
      <c r="AE26" s="54"/>
      <c r="AF26" s="54"/>
      <c r="AG26" s="54"/>
      <c r="AH26" s="54"/>
      <c r="AI26" s="6"/>
      <c r="AJ26" s="52"/>
      <c r="AK26" s="52"/>
      <c r="AL26" s="52"/>
      <c r="AM26" s="52"/>
      <c r="AN26" s="52"/>
      <c r="AO26" s="52"/>
      <c r="AP26" s="52"/>
      <c r="AQ26" s="53"/>
      <c r="AR26" s="53"/>
    </row>
    <row r="28" spans="2:33" ht="13.5">
      <c r="B28" s="7" t="s">
        <v>17</v>
      </c>
      <c r="F28" s="6"/>
      <c r="G28" s="6"/>
      <c r="N28"/>
      <c r="O28" s="6"/>
      <c r="P28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</row>
    <row r="29" spans="2:43" s="6" customFormat="1" ht="13.5">
      <c r="B29" s="44"/>
      <c r="C29" s="44"/>
      <c r="D29" s="44"/>
      <c r="E29" s="44"/>
      <c r="F29" s="241">
        <f>'リーグ１次'!R6</f>
        <v>43583</v>
      </c>
      <c r="G29" s="241"/>
      <c r="H29" s="241"/>
      <c r="I29" s="241"/>
      <c r="J29" s="241"/>
      <c r="K29" s="241"/>
      <c r="L29" s="44"/>
      <c r="M29" s="44"/>
      <c r="N29" s="44"/>
      <c r="O29" s="44"/>
      <c r="P29" s="44"/>
      <c r="Q29" s="44"/>
      <c r="R29" s="239" t="str">
        <f>'リーグ１次'!R5</f>
        <v>川辺北小</v>
      </c>
      <c r="S29" s="240"/>
      <c r="T29" s="240"/>
      <c r="U29" s="240"/>
      <c r="V29" s="240"/>
      <c r="W29" s="240"/>
      <c r="X29" s="45" t="s">
        <v>26</v>
      </c>
      <c r="Y29" s="44"/>
      <c r="Z29" s="44"/>
      <c r="AA29" s="44"/>
      <c r="AB29" s="242">
        <f>'リーグ１次'!R7</f>
        <v>0.5416666666666666</v>
      </c>
      <c r="AC29" s="243"/>
      <c r="AD29" s="243"/>
      <c r="AE29" s="243"/>
      <c r="AF29" s="44"/>
      <c r="AG29" s="44"/>
      <c r="AJ29" s="50" t="s">
        <v>63</v>
      </c>
      <c r="AK29" s="51" t="s">
        <v>64</v>
      </c>
      <c r="AL29" s="51" t="s">
        <v>65</v>
      </c>
      <c r="AM29" s="51" t="s">
        <v>66</v>
      </c>
      <c r="AN29" s="51" t="s">
        <v>67</v>
      </c>
      <c r="AO29" s="51" t="s">
        <v>68</v>
      </c>
      <c r="AP29" s="51" t="s">
        <v>69</v>
      </c>
      <c r="AQ29" s="51" t="s">
        <v>11</v>
      </c>
    </row>
    <row r="30" spans="2:44" ht="13.5">
      <c r="B30" s="209" t="s">
        <v>13</v>
      </c>
      <c r="C30" s="210"/>
      <c r="D30" s="210" t="s">
        <v>3</v>
      </c>
      <c r="E30" s="210"/>
      <c r="F30" s="210"/>
      <c r="G30" s="210"/>
      <c r="H30" s="210"/>
      <c r="I30" s="210" t="s">
        <v>4</v>
      </c>
      <c r="J30" s="210"/>
      <c r="K30" s="210"/>
      <c r="L30" s="210"/>
      <c r="M30" s="210"/>
      <c r="N30" s="210"/>
      <c r="O30" s="210"/>
      <c r="P30" s="210"/>
      <c r="Q30" s="210"/>
      <c r="R30" s="210"/>
      <c r="S30" s="210"/>
      <c r="T30" s="210"/>
      <c r="U30" s="210"/>
      <c r="V30" s="210"/>
      <c r="W30" s="210"/>
      <c r="X30" s="210"/>
      <c r="Y30" s="210"/>
      <c r="Z30" s="210"/>
      <c r="AA30" s="210"/>
      <c r="AB30" s="215" t="s">
        <v>5</v>
      </c>
      <c r="AC30" s="216"/>
      <c r="AD30" s="216"/>
      <c r="AE30" s="216"/>
      <c r="AF30" s="216"/>
      <c r="AG30" s="217"/>
      <c r="AH30" s="55"/>
      <c r="AJ30" s="6"/>
      <c r="AK30" s="6"/>
      <c r="AL30" s="6"/>
      <c r="AM30" s="6"/>
      <c r="AN30" s="6"/>
      <c r="AO30" s="6"/>
      <c r="AP30" s="6"/>
      <c r="AQ30" s="6"/>
      <c r="AR30" s="6"/>
    </row>
    <row r="31" spans="2:44" ht="13.5">
      <c r="B31" s="191">
        <v>1</v>
      </c>
      <c r="C31" s="192"/>
      <c r="D31" s="198">
        <f>AB29</f>
        <v>0.5416666666666666</v>
      </c>
      <c r="E31" s="199"/>
      <c r="F31" s="199"/>
      <c r="G31" s="199"/>
      <c r="H31" s="199"/>
      <c r="I31" s="195" t="str">
        <f>'リーグ１次'!R9</f>
        <v>川辺</v>
      </c>
      <c r="J31" s="195"/>
      <c r="K31" s="195"/>
      <c r="L31" s="195"/>
      <c r="M31" s="195"/>
      <c r="N31" s="195"/>
      <c r="O31" s="196"/>
      <c r="P31" s="8"/>
      <c r="Q31" s="9">
        <v>0</v>
      </c>
      <c r="R31" s="13" t="s">
        <v>138</v>
      </c>
      <c r="S31" s="9">
        <v>7</v>
      </c>
      <c r="T31" s="8"/>
      <c r="U31" s="197" t="str">
        <f>'リーグ１次'!T9</f>
        <v>桜ヶ丘</v>
      </c>
      <c r="V31" s="197"/>
      <c r="W31" s="197"/>
      <c r="X31" s="197"/>
      <c r="Y31" s="197"/>
      <c r="Z31" s="197"/>
      <c r="AA31" s="218"/>
      <c r="AB31" s="188" t="str">
        <f>'リーグ１次'!S9</f>
        <v>大和</v>
      </c>
      <c r="AC31" s="189"/>
      <c r="AD31" s="189"/>
      <c r="AE31" s="189"/>
      <c r="AF31" s="189"/>
      <c r="AG31" s="190"/>
      <c r="AH31" s="54"/>
      <c r="AI31" s="6" t="str">
        <f>I31</f>
        <v>川辺</v>
      </c>
      <c r="AJ31" s="52">
        <v>1</v>
      </c>
      <c r="AK31" s="52">
        <v>1</v>
      </c>
      <c r="AL31" s="52">
        <v>0</v>
      </c>
      <c r="AM31" s="52">
        <f>Q31+Q33</f>
        <v>8</v>
      </c>
      <c r="AN31" s="52">
        <f>S31+S34</f>
        <v>7</v>
      </c>
      <c r="AO31" s="52">
        <f>AM31-AN31</f>
        <v>1</v>
      </c>
      <c r="AP31" s="52">
        <f>AJ31*3+AL31*1</f>
        <v>3</v>
      </c>
      <c r="AQ31" s="53">
        <v>2</v>
      </c>
      <c r="AR31" s="53">
        <v>2</v>
      </c>
    </row>
    <row r="32" spans="2:44" ht="13.5">
      <c r="B32" s="191">
        <v>2</v>
      </c>
      <c r="C32" s="192"/>
      <c r="D32" s="193">
        <f>D31+"０：6０"</f>
        <v>0.5833333333333333</v>
      </c>
      <c r="E32" s="194"/>
      <c r="F32" s="194"/>
      <c r="G32" s="194"/>
      <c r="H32" s="194"/>
      <c r="I32" s="195" t="str">
        <f>'リーグ１次'!S9</f>
        <v>大和</v>
      </c>
      <c r="J32" s="195"/>
      <c r="K32" s="195"/>
      <c r="L32" s="195"/>
      <c r="M32" s="195"/>
      <c r="N32" s="195"/>
      <c r="O32" s="196"/>
      <c r="P32" s="11"/>
      <c r="Q32" s="12">
        <v>0</v>
      </c>
      <c r="R32" s="13" t="s">
        <v>138</v>
      </c>
      <c r="S32" s="12">
        <v>11</v>
      </c>
      <c r="T32" s="11"/>
      <c r="U32" s="211" t="str">
        <f>'リーグ１次'!T9</f>
        <v>桜ヶ丘</v>
      </c>
      <c r="V32" s="211"/>
      <c r="W32" s="211"/>
      <c r="X32" s="211"/>
      <c r="Y32" s="211"/>
      <c r="Z32" s="211"/>
      <c r="AA32" s="211"/>
      <c r="AB32" s="188" t="str">
        <f>'リーグ１次'!R9</f>
        <v>川辺</v>
      </c>
      <c r="AC32" s="189"/>
      <c r="AD32" s="189"/>
      <c r="AE32" s="189"/>
      <c r="AF32" s="189"/>
      <c r="AG32" s="190"/>
      <c r="AH32" s="54"/>
      <c r="AI32" s="6" t="str">
        <f>I32</f>
        <v>大和</v>
      </c>
      <c r="AJ32" s="52">
        <v>0</v>
      </c>
      <c r="AK32" s="52">
        <v>2</v>
      </c>
      <c r="AL32" s="52">
        <v>0</v>
      </c>
      <c r="AM32" s="52">
        <f>Q32+S33</f>
        <v>0</v>
      </c>
      <c r="AN32" s="52">
        <f>S32+Q33</f>
        <v>19</v>
      </c>
      <c r="AO32" s="52">
        <f>AM32-AN32</f>
        <v>-19</v>
      </c>
      <c r="AP32" s="52">
        <f>AJ32*3+AL32*1</f>
        <v>0</v>
      </c>
      <c r="AQ32" s="53">
        <v>3</v>
      </c>
      <c r="AR32" s="53">
        <v>3</v>
      </c>
    </row>
    <row r="33" spans="2:44" ht="13.5">
      <c r="B33" s="191">
        <v>3</v>
      </c>
      <c r="C33" s="192"/>
      <c r="D33" s="198">
        <f>D32+"１：0０"</f>
        <v>0.6249999999999999</v>
      </c>
      <c r="E33" s="199"/>
      <c r="F33" s="199"/>
      <c r="G33" s="199"/>
      <c r="H33" s="199"/>
      <c r="I33" s="200" t="str">
        <f>I31</f>
        <v>川辺</v>
      </c>
      <c r="J33" s="200"/>
      <c r="K33" s="200"/>
      <c r="L33" s="200"/>
      <c r="M33" s="200"/>
      <c r="N33" s="200"/>
      <c r="O33" s="201"/>
      <c r="P33" s="11"/>
      <c r="Q33" s="12">
        <v>8</v>
      </c>
      <c r="R33" s="13" t="s">
        <v>138</v>
      </c>
      <c r="S33" s="12">
        <v>0</v>
      </c>
      <c r="T33" s="11"/>
      <c r="U33" s="197" t="str">
        <f>'リーグ１次'!S9</f>
        <v>大和</v>
      </c>
      <c r="V33" s="197"/>
      <c r="W33" s="197"/>
      <c r="X33" s="197"/>
      <c r="Y33" s="197"/>
      <c r="Z33" s="197"/>
      <c r="AA33" s="197"/>
      <c r="AB33" s="188" t="str">
        <f>'リーグ１次'!T9</f>
        <v>桜ヶ丘</v>
      </c>
      <c r="AC33" s="189"/>
      <c r="AD33" s="189"/>
      <c r="AE33" s="189"/>
      <c r="AF33" s="189"/>
      <c r="AG33" s="190"/>
      <c r="AH33" s="54"/>
      <c r="AI33" s="6" t="str">
        <f>U31</f>
        <v>桜ヶ丘</v>
      </c>
      <c r="AJ33" s="52">
        <v>2</v>
      </c>
      <c r="AK33" s="52">
        <v>0</v>
      </c>
      <c r="AL33" s="52">
        <v>0</v>
      </c>
      <c r="AM33" s="52">
        <f>S31+S32</f>
        <v>18</v>
      </c>
      <c r="AN33" s="52">
        <f>Q31+Q32</f>
        <v>0</v>
      </c>
      <c r="AO33" s="52">
        <f>AM33-AN33</f>
        <v>18</v>
      </c>
      <c r="AP33" s="52">
        <f>AJ33*3+AL33*1</f>
        <v>6</v>
      </c>
      <c r="AQ33" s="53">
        <v>1</v>
      </c>
      <c r="AR33" s="53">
        <v>1</v>
      </c>
    </row>
    <row r="34" spans="2:44" ht="13.5">
      <c r="B34" s="191">
        <v>4</v>
      </c>
      <c r="C34" s="192"/>
      <c r="D34" s="193">
        <f>D33+"０：4０"</f>
        <v>0.6527777777777777</v>
      </c>
      <c r="E34" s="194"/>
      <c r="F34" s="194"/>
      <c r="G34" s="194"/>
      <c r="H34" s="194"/>
      <c r="I34" s="219"/>
      <c r="J34" s="219"/>
      <c r="K34" s="219"/>
      <c r="L34" s="219"/>
      <c r="M34" s="219"/>
      <c r="N34" s="219"/>
      <c r="O34" s="220"/>
      <c r="P34" s="8"/>
      <c r="Q34" s="9"/>
      <c r="R34" s="13" t="s">
        <v>138</v>
      </c>
      <c r="S34" s="9"/>
      <c r="T34" s="8"/>
      <c r="U34" s="211"/>
      <c r="V34" s="211"/>
      <c r="W34" s="211"/>
      <c r="X34" s="211"/>
      <c r="Y34" s="211"/>
      <c r="Z34" s="211"/>
      <c r="AA34" s="211"/>
      <c r="AB34" s="188"/>
      <c r="AC34" s="189"/>
      <c r="AD34" s="189"/>
      <c r="AE34" s="189"/>
      <c r="AF34" s="189"/>
      <c r="AG34" s="190"/>
      <c r="AH34" s="54"/>
      <c r="AI34" s="6"/>
      <c r="AJ34" s="52"/>
      <c r="AK34" s="52"/>
      <c r="AL34" s="52"/>
      <c r="AM34" s="52"/>
      <c r="AN34" s="52"/>
      <c r="AO34" s="52"/>
      <c r="AP34" s="52"/>
      <c r="AQ34" s="53"/>
      <c r="AR34" s="53"/>
    </row>
    <row r="35" spans="2:34" ht="13.5">
      <c r="B35" s="191">
        <v>5</v>
      </c>
      <c r="C35" s="192"/>
      <c r="D35" s="198">
        <f>D34+"１：0０"</f>
        <v>0.6944444444444443</v>
      </c>
      <c r="E35" s="199"/>
      <c r="F35" s="199"/>
      <c r="G35" s="199"/>
      <c r="H35" s="199"/>
      <c r="I35" s="200"/>
      <c r="J35" s="200"/>
      <c r="K35" s="200"/>
      <c r="L35" s="200"/>
      <c r="M35" s="200"/>
      <c r="N35" s="200"/>
      <c r="O35" s="201"/>
      <c r="P35" s="11"/>
      <c r="Q35" s="12"/>
      <c r="R35" s="13" t="s">
        <v>138</v>
      </c>
      <c r="S35" s="12"/>
      <c r="T35" s="11"/>
      <c r="U35" s="197"/>
      <c r="V35" s="197"/>
      <c r="W35" s="197"/>
      <c r="X35" s="197"/>
      <c r="Y35" s="197"/>
      <c r="Z35" s="197"/>
      <c r="AA35" s="197"/>
      <c r="AB35" s="188"/>
      <c r="AC35" s="189"/>
      <c r="AD35" s="189"/>
      <c r="AE35" s="189"/>
      <c r="AF35" s="189"/>
      <c r="AG35" s="190"/>
      <c r="AH35" s="54"/>
    </row>
    <row r="36" spans="2:34" ht="13.5">
      <c r="B36" s="202">
        <v>6</v>
      </c>
      <c r="C36" s="203"/>
      <c r="D36" s="204">
        <f>D35+"０：4０"</f>
        <v>0.7222222222222221</v>
      </c>
      <c r="E36" s="205"/>
      <c r="F36" s="205"/>
      <c r="G36" s="205"/>
      <c r="H36" s="205"/>
      <c r="I36" s="212"/>
      <c r="J36" s="212"/>
      <c r="K36" s="212"/>
      <c r="L36" s="212"/>
      <c r="M36" s="212"/>
      <c r="N36" s="212"/>
      <c r="O36" s="213"/>
      <c r="P36" s="14"/>
      <c r="Q36" s="15"/>
      <c r="R36" s="97" t="s">
        <v>138</v>
      </c>
      <c r="S36" s="15"/>
      <c r="T36" s="14"/>
      <c r="U36" s="214"/>
      <c r="V36" s="214"/>
      <c r="W36" s="214"/>
      <c r="X36" s="214"/>
      <c r="Y36" s="214"/>
      <c r="Z36" s="214"/>
      <c r="AA36" s="214"/>
      <c r="AB36" s="206">
        <f>'リーグ１次'!U9</f>
        <v>0</v>
      </c>
      <c r="AC36" s="207"/>
      <c r="AD36" s="207"/>
      <c r="AE36" s="207"/>
      <c r="AF36" s="207"/>
      <c r="AG36" s="208"/>
      <c r="AH36" s="54"/>
    </row>
    <row r="63" spans="2:34" ht="13.5">
      <c r="B63" s="7" t="s">
        <v>18</v>
      </c>
      <c r="AB63" s="17"/>
      <c r="AC63" s="17"/>
      <c r="AD63" s="17"/>
      <c r="AE63" s="17"/>
      <c r="AF63" s="17"/>
      <c r="AG63" s="17"/>
      <c r="AH63" s="17"/>
    </row>
    <row r="64" spans="5:44" ht="13.5">
      <c r="E64" s="7"/>
      <c r="F64" s="237" t="e">
        <f>リーグ１次!#REF!</f>
        <v>#REF!</v>
      </c>
      <c r="G64" s="238"/>
      <c r="H64" s="238"/>
      <c r="I64" s="238"/>
      <c r="J64" s="238"/>
      <c r="K64" s="238"/>
      <c r="L64" s="238"/>
      <c r="R64" s="238" t="e">
        <f>リーグ１次!#REF!</f>
        <v>#REF!</v>
      </c>
      <c r="S64" s="238"/>
      <c r="T64" s="238"/>
      <c r="U64" s="238"/>
      <c r="V64" s="238"/>
      <c r="W64" s="238"/>
      <c r="X64" s="37" t="s">
        <v>34</v>
      </c>
      <c r="AB64" s="242" t="e">
        <f>リーグ１次!#REF!</f>
        <v>#REF!</v>
      </c>
      <c r="AC64" s="243"/>
      <c r="AD64" s="243"/>
      <c r="AE64" s="243"/>
      <c r="AG64" s="17"/>
      <c r="AH64" s="17"/>
      <c r="AJ64" s="50" t="s">
        <v>63</v>
      </c>
      <c r="AK64" s="51" t="s">
        <v>64</v>
      </c>
      <c r="AL64" s="51" t="s">
        <v>65</v>
      </c>
      <c r="AM64" s="51" t="s">
        <v>66</v>
      </c>
      <c r="AN64" s="51" t="s">
        <v>67</v>
      </c>
      <c r="AO64" s="51" t="s">
        <v>68</v>
      </c>
      <c r="AP64" s="51" t="s">
        <v>69</v>
      </c>
      <c r="AQ64" s="51" t="s">
        <v>11</v>
      </c>
      <c r="AR64" s="7"/>
    </row>
    <row r="65" spans="2:42" ht="13.5">
      <c r="B65" s="209" t="s">
        <v>13</v>
      </c>
      <c r="C65" s="210"/>
      <c r="D65" s="210" t="s">
        <v>3</v>
      </c>
      <c r="E65" s="210"/>
      <c r="F65" s="210"/>
      <c r="G65" s="210"/>
      <c r="H65" s="210"/>
      <c r="I65" s="210" t="s">
        <v>4</v>
      </c>
      <c r="J65" s="210"/>
      <c r="K65" s="210"/>
      <c r="L65" s="210"/>
      <c r="M65" s="210"/>
      <c r="N65" s="210"/>
      <c r="O65" s="210"/>
      <c r="P65" s="210"/>
      <c r="Q65" s="210"/>
      <c r="R65" s="210"/>
      <c r="S65" s="210"/>
      <c r="T65" s="210"/>
      <c r="U65" s="210"/>
      <c r="V65" s="210"/>
      <c r="W65" s="210"/>
      <c r="X65" s="210"/>
      <c r="Y65" s="210"/>
      <c r="Z65" s="210"/>
      <c r="AA65" s="210"/>
      <c r="AB65" s="210" t="s">
        <v>5</v>
      </c>
      <c r="AC65" s="210"/>
      <c r="AD65" s="210"/>
      <c r="AE65" s="210"/>
      <c r="AF65" s="210"/>
      <c r="AG65" s="236"/>
      <c r="AI65" s="6"/>
      <c r="AJ65" s="6"/>
      <c r="AK65" s="6"/>
      <c r="AL65" s="6"/>
      <c r="AM65" s="52"/>
      <c r="AN65" s="52"/>
      <c r="AO65" s="52"/>
      <c r="AP65" s="52"/>
    </row>
    <row r="66" spans="2:43" ht="13.5">
      <c r="B66" s="191">
        <v>1</v>
      </c>
      <c r="C66" s="192"/>
      <c r="D66" s="198" t="e">
        <f>AB64</f>
        <v>#REF!</v>
      </c>
      <c r="E66" s="199"/>
      <c r="F66" s="199"/>
      <c r="G66" s="199"/>
      <c r="H66" s="199"/>
      <c r="I66" s="195" t="e">
        <f>リーグ１次!#REF!</f>
        <v>#REF!</v>
      </c>
      <c r="J66" s="195"/>
      <c r="K66" s="195"/>
      <c r="L66" s="195"/>
      <c r="M66" s="195"/>
      <c r="N66" s="195"/>
      <c r="O66" s="196"/>
      <c r="P66" s="8"/>
      <c r="Q66" s="9">
        <v>0</v>
      </c>
      <c r="R66" s="10" t="s">
        <v>14</v>
      </c>
      <c r="S66" s="9">
        <v>0</v>
      </c>
      <c r="T66" s="8"/>
      <c r="U66" s="211" t="e">
        <f>リーグ１次!#REF!</f>
        <v>#REF!</v>
      </c>
      <c r="V66" s="211"/>
      <c r="W66" s="211"/>
      <c r="X66" s="211"/>
      <c r="Y66" s="211"/>
      <c r="Z66" s="211"/>
      <c r="AA66" s="211"/>
      <c r="AB66" s="229" t="e">
        <f>リーグ１次!#REF!</f>
        <v>#REF!</v>
      </c>
      <c r="AC66" s="230"/>
      <c r="AD66" s="230"/>
      <c r="AE66" s="230"/>
      <c r="AF66" s="230"/>
      <c r="AG66" s="231"/>
      <c r="AI66" s="6" t="e">
        <f>I66</f>
        <v>#REF!</v>
      </c>
      <c r="AJ66" s="52">
        <v>0</v>
      </c>
      <c r="AK66" s="52">
        <v>0</v>
      </c>
      <c r="AL66" s="52">
        <v>0</v>
      </c>
      <c r="AM66" s="52">
        <f>Q66+Q68</f>
        <v>0</v>
      </c>
      <c r="AN66" s="52">
        <f>S66+S68</f>
        <v>0</v>
      </c>
      <c r="AO66" s="52">
        <f>AM66-AN66</f>
        <v>0</v>
      </c>
      <c r="AP66" s="52">
        <f>AJ66*3+AL66*1</f>
        <v>0</v>
      </c>
      <c r="AQ66" s="53">
        <v>1</v>
      </c>
    </row>
    <row r="67" spans="2:43" ht="13.5">
      <c r="B67" s="191">
        <v>2</v>
      </c>
      <c r="C67" s="192"/>
      <c r="D67" s="232" t="e">
        <f>D66+"1:20"</f>
        <v>#REF!</v>
      </c>
      <c r="E67" s="192"/>
      <c r="F67" s="192"/>
      <c r="G67" s="192"/>
      <c r="H67" s="192"/>
      <c r="I67" s="200" t="e">
        <f>AB66</f>
        <v>#REF!</v>
      </c>
      <c r="J67" s="200"/>
      <c r="K67" s="200"/>
      <c r="L67" s="200"/>
      <c r="M67" s="200"/>
      <c r="N67" s="200"/>
      <c r="O67" s="201"/>
      <c r="P67" s="11"/>
      <c r="Q67" s="12">
        <v>0</v>
      </c>
      <c r="R67" s="13" t="s">
        <v>14</v>
      </c>
      <c r="S67" s="12">
        <v>0</v>
      </c>
      <c r="T67" s="11"/>
      <c r="U67" s="197" t="e">
        <f>U66</f>
        <v>#REF!</v>
      </c>
      <c r="V67" s="197"/>
      <c r="W67" s="197"/>
      <c r="X67" s="197"/>
      <c r="Y67" s="197"/>
      <c r="Z67" s="197"/>
      <c r="AA67" s="197"/>
      <c r="AB67" s="233" t="e">
        <f>I66</f>
        <v>#REF!</v>
      </c>
      <c r="AC67" s="234"/>
      <c r="AD67" s="234"/>
      <c r="AE67" s="234"/>
      <c r="AF67" s="234"/>
      <c r="AG67" s="235"/>
      <c r="AI67" s="6" t="e">
        <f>I67</f>
        <v>#REF!</v>
      </c>
      <c r="AJ67" s="52">
        <v>0</v>
      </c>
      <c r="AK67" s="52">
        <v>0</v>
      </c>
      <c r="AL67" s="52">
        <v>0</v>
      </c>
      <c r="AM67" s="52">
        <f>Q67+S68</f>
        <v>0</v>
      </c>
      <c r="AN67" s="52">
        <f>S67+Q68</f>
        <v>0</v>
      </c>
      <c r="AO67" s="52">
        <f>AM67-AN67</f>
        <v>0</v>
      </c>
      <c r="AP67" s="52">
        <f>AJ67*3+AL67*1</f>
        <v>0</v>
      </c>
      <c r="AQ67" s="53">
        <v>2</v>
      </c>
    </row>
    <row r="68" spans="2:43" ht="13.5">
      <c r="B68" s="202">
        <v>3</v>
      </c>
      <c r="C68" s="203"/>
      <c r="D68" s="224" t="e">
        <f>D67+"１：２０"</f>
        <v>#REF!</v>
      </c>
      <c r="E68" s="225"/>
      <c r="F68" s="225"/>
      <c r="G68" s="225"/>
      <c r="H68" s="225"/>
      <c r="I68" s="212" t="e">
        <f>I66</f>
        <v>#REF!</v>
      </c>
      <c r="J68" s="212"/>
      <c r="K68" s="212"/>
      <c r="L68" s="212"/>
      <c r="M68" s="212"/>
      <c r="N68" s="212"/>
      <c r="O68" s="213"/>
      <c r="P68" s="14"/>
      <c r="Q68" s="15">
        <v>0</v>
      </c>
      <c r="R68" s="16" t="s">
        <v>14</v>
      </c>
      <c r="S68" s="15">
        <v>0</v>
      </c>
      <c r="T68" s="14"/>
      <c r="U68" s="214" t="e">
        <f>AB66</f>
        <v>#REF!</v>
      </c>
      <c r="V68" s="214"/>
      <c r="W68" s="214"/>
      <c r="X68" s="214"/>
      <c r="Y68" s="214"/>
      <c r="Z68" s="214"/>
      <c r="AA68" s="214"/>
      <c r="AB68" s="226" t="e">
        <f>U66</f>
        <v>#REF!</v>
      </c>
      <c r="AC68" s="227"/>
      <c r="AD68" s="227"/>
      <c r="AE68" s="227"/>
      <c r="AF68" s="227"/>
      <c r="AG68" s="228"/>
      <c r="AI68" s="6" t="e">
        <f>U66</f>
        <v>#REF!</v>
      </c>
      <c r="AJ68" s="52">
        <v>0</v>
      </c>
      <c r="AK68" s="52">
        <v>0</v>
      </c>
      <c r="AL68" s="52">
        <v>0</v>
      </c>
      <c r="AM68" s="52">
        <f>S66+S67</f>
        <v>0</v>
      </c>
      <c r="AN68" s="52">
        <f>Q66+Q67</f>
        <v>0</v>
      </c>
      <c r="AO68" s="52">
        <f>AM68-AN68</f>
        <v>0</v>
      </c>
      <c r="AP68" s="52">
        <f>AJ68*3+AL68*1</f>
        <v>0</v>
      </c>
      <c r="AQ68" s="53">
        <v>3</v>
      </c>
    </row>
    <row r="69" spans="2:34" ht="13.5">
      <c r="B69" s="61"/>
      <c r="C69" s="61"/>
      <c r="D69" s="62"/>
      <c r="E69" s="62"/>
      <c r="F69" s="62"/>
      <c r="G69" s="62"/>
      <c r="H69" s="62"/>
      <c r="I69" s="59"/>
      <c r="J69" s="59"/>
      <c r="K69" s="59"/>
      <c r="L69" s="59"/>
      <c r="M69" s="59"/>
      <c r="N69" s="59"/>
      <c r="O69" s="59"/>
      <c r="P69" s="8"/>
      <c r="Q69" s="66"/>
      <c r="R69" s="67"/>
      <c r="S69" s="66"/>
      <c r="T69" s="8"/>
      <c r="U69" s="59"/>
      <c r="V69" s="59"/>
      <c r="W69" s="59"/>
      <c r="X69" s="59"/>
      <c r="Y69" s="59"/>
      <c r="Z69" s="59"/>
      <c r="AA69" s="59"/>
      <c r="AB69" s="54"/>
      <c r="AC69" s="54"/>
      <c r="AD69" s="54"/>
      <c r="AE69" s="54"/>
      <c r="AF69" s="54"/>
      <c r="AG69" s="54"/>
      <c r="AH69" s="54"/>
    </row>
    <row r="70" spans="2:34" ht="13.5">
      <c r="B70" s="61"/>
      <c r="C70" s="61"/>
      <c r="D70" s="62"/>
      <c r="E70" s="62"/>
      <c r="F70" s="62"/>
      <c r="G70" s="62"/>
      <c r="H70" s="62"/>
      <c r="I70" s="59"/>
      <c r="J70" s="59"/>
      <c r="K70" s="59"/>
      <c r="L70" s="59"/>
      <c r="M70" s="59"/>
      <c r="N70" s="59"/>
      <c r="O70" s="59"/>
      <c r="P70" s="8"/>
      <c r="Q70" s="66"/>
      <c r="R70" s="67"/>
      <c r="S70" s="66"/>
      <c r="T70" s="8"/>
      <c r="U70" s="59"/>
      <c r="V70" s="59"/>
      <c r="W70" s="59"/>
      <c r="X70" s="59"/>
      <c r="Y70" s="59"/>
      <c r="Z70" s="59"/>
      <c r="AA70" s="59"/>
      <c r="AB70" s="54"/>
      <c r="AC70" s="54"/>
      <c r="AD70" s="54"/>
      <c r="AE70" s="54"/>
      <c r="AF70" s="54"/>
      <c r="AG70" s="54"/>
      <c r="AH70" s="54"/>
    </row>
    <row r="71" spans="2:34" ht="13.5">
      <c r="B71" s="61"/>
      <c r="C71" s="61"/>
      <c r="D71" s="62"/>
      <c r="E71" s="62"/>
      <c r="F71" s="62"/>
      <c r="G71" s="62"/>
      <c r="H71" s="62"/>
      <c r="I71" s="59"/>
      <c r="J71" s="59"/>
      <c r="K71" s="59"/>
      <c r="L71" s="59"/>
      <c r="M71" s="59"/>
      <c r="N71" s="59"/>
      <c r="O71" s="59"/>
      <c r="P71" s="8"/>
      <c r="Q71" s="66"/>
      <c r="R71" s="67"/>
      <c r="S71" s="66"/>
      <c r="T71" s="8"/>
      <c r="U71" s="59"/>
      <c r="V71" s="59"/>
      <c r="W71" s="59"/>
      <c r="X71" s="59"/>
      <c r="Y71" s="59"/>
      <c r="Z71" s="59"/>
      <c r="AA71" s="59"/>
      <c r="AB71" s="54"/>
      <c r="AC71" s="54"/>
      <c r="AD71" s="54"/>
      <c r="AE71" s="54"/>
      <c r="AF71" s="54"/>
      <c r="AG71" s="54"/>
      <c r="AH71" s="54"/>
    </row>
    <row r="72" spans="2:34" ht="13.5">
      <c r="B72" s="61"/>
      <c r="C72" s="61"/>
      <c r="D72" s="62"/>
      <c r="E72" s="62"/>
      <c r="F72" s="62"/>
      <c r="G72" s="62"/>
      <c r="H72" s="62"/>
      <c r="I72" s="59"/>
      <c r="J72" s="59"/>
      <c r="K72" s="59"/>
      <c r="L72" s="59"/>
      <c r="M72" s="59"/>
      <c r="N72" s="59"/>
      <c r="O72" s="59"/>
      <c r="P72" s="8"/>
      <c r="Q72" s="66"/>
      <c r="R72" s="67"/>
      <c r="X72" s="59"/>
      <c r="Y72" s="59"/>
      <c r="Z72" s="59"/>
      <c r="AA72" s="59"/>
      <c r="AB72" s="54"/>
      <c r="AC72" s="54"/>
      <c r="AD72" s="54"/>
      <c r="AE72" s="54"/>
      <c r="AF72" s="54"/>
      <c r="AG72" s="54"/>
      <c r="AH72" s="54"/>
    </row>
    <row r="73" spans="2:34" ht="13.5">
      <c r="B73" s="61"/>
      <c r="C73" s="61"/>
      <c r="D73" s="62"/>
      <c r="E73" s="62"/>
      <c r="F73" s="62"/>
      <c r="G73" s="62"/>
      <c r="H73" s="62"/>
      <c r="I73" s="59"/>
      <c r="J73" s="59"/>
      <c r="K73" s="59"/>
      <c r="L73" s="59"/>
      <c r="M73" s="59"/>
      <c r="N73" s="59"/>
      <c r="O73" s="59"/>
      <c r="P73" s="8"/>
      <c r="Q73" s="66"/>
      <c r="R73" s="67"/>
      <c r="S73" s="66"/>
      <c r="T73" s="8"/>
      <c r="U73" s="59"/>
      <c r="V73" s="59"/>
      <c r="W73" s="59"/>
      <c r="X73" s="59"/>
      <c r="Y73" s="59"/>
      <c r="Z73" s="59"/>
      <c r="AA73" s="59"/>
      <c r="AB73" s="54"/>
      <c r="AC73" s="54"/>
      <c r="AD73" s="54"/>
      <c r="AE73" s="54"/>
      <c r="AF73" s="54"/>
      <c r="AG73" s="54"/>
      <c r="AH73" s="54"/>
    </row>
    <row r="74" spans="2:34" ht="13.5">
      <c r="B74" s="61"/>
      <c r="C74" s="61"/>
      <c r="D74" s="62"/>
      <c r="E74" s="62"/>
      <c r="F74" s="62"/>
      <c r="G74" s="62"/>
      <c r="H74" s="62"/>
      <c r="I74" s="59"/>
      <c r="J74" s="59"/>
      <c r="K74" s="59"/>
      <c r="L74" s="59"/>
      <c r="M74" s="59"/>
      <c r="N74" s="59"/>
      <c r="O74" s="59"/>
      <c r="P74" s="8"/>
      <c r="Q74" s="66"/>
      <c r="R74" s="67"/>
      <c r="S74" s="66"/>
      <c r="T74" s="8"/>
      <c r="U74" s="59"/>
      <c r="V74" s="59"/>
      <c r="W74" s="59"/>
      <c r="X74" s="59"/>
      <c r="Y74" s="59"/>
      <c r="Z74" s="59"/>
      <c r="AA74" s="59"/>
      <c r="AB74" s="54"/>
      <c r="AC74" s="54"/>
      <c r="AD74" s="54"/>
      <c r="AE74" s="54"/>
      <c r="AF74" s="54"/>
      <c r="AG74" s="54"/>
      <c r="AH74" s="54"/>
    </row>
    <row r="75" spans="2:34" ht="13.5">
      <c r="B75" s="61"/>
      <c r="C75" s="61"/>
      <c r="D75" s="62"/>
      <c r="E75" s="62"/>
      <c r="F75" s="62"/>
      <c r="G75" s="62"/>
      <c r="H75" s="62"/>
      <c r="I75" s="59"/>
      <c r="J75" s="59"/>
      <c r="K75" s="59"/>
      <c r="L75" s="59"/>
      <c r="M75" s="59"/>
      <c r="N75" s="59"/>
      <c r="O75" s="59"/>
      <c r="P75" s="8"/>
      <c r="Q75" s="66"/>
      <c r="R75" s="67"/>
      <c r="S75" s="66"/>
      <c r="T75" s="8"/>
      <c r="U75" s="59"/>
      <c r="V75" s="59"/>
      <c r="W75" s="59"/>
      <c r="X75" s="59"/>
      <c r="Y75" s="59"/>
      <c r="Z75" s="59"/>
      <c r="AA75" s="59"/>
      <c r="AB75" s="54"/>
      <c r="AC75" s="54"/>
      <c r="AD75" s="54"/>
      <c r="AE75" s="54"/>
      <c r="AF75" s="54"/>
      <c r="AG75" s="54"/>
      <c r="AH75" s="54"/>
    </row>
    <row r="76" spans="2:34" ht="13.5">
      <c r="B76" s="61"/>
      <c r="C76" s="61"/>
      <c r="D76" s="62"/>
      <c r="E76" s="62"/>
      <c r="F76" s="62"/>
      <c r="G76" s="62"/>
      <c r="H76" s="62"/>
      <c r="I76" s="59"/>
      <c r="J76" s="59"/>
      <c r="K76" s="59"/>
      <c r="L76" s="59"/>
      <c r="M76" s="59"/>
      <c r="N76" s="59"/>
      <c r="O76" s="59"/>
      <c r="P76" s="8"/>
      <c r="Q76" s="66"/>
      <c r="R76" s="67"/>
      <c r="S76" s="66"/>
      <c r="T76" s="8"/>
      <c r="U76" s="59"/>
      <c r="V76" s="59"/>
      <c r="W76" s="59"/>
      <c r="X76" s="59"/>
      <c r="Y76" s="59"/>
      <c r="Z76" s="59"/>
      <c r="AA76" s="59"/>
      <c r="AB76" s="54"/>
      <c r="AC76" s="54"/>
      <c r="AD76" s="54"/>
      <c r="AE76" s="54"/>
      <c r="AF76" s="54"/>
      <c r="AG76" s="54"/>
      <c r="AH76" s="54"/>
    </row>
    <row r="77" spans="2:34" ht="13.5">
      <c r="B77" s="61"/>
      <c r="C77" s="61"/>
      <c r="D77" s="62"/>
      <c r="E77" s="62"/>
      <c r="F77" s="62"/>
      <c r="G77" s="62"/>
      <c r="H77" s="62"/>
      <c r="I77" s="59"/>
      <c r="J77" s="59"/>
      <c r="K77" s="59"/>
      <c r="L77" s="59"/>
      <c r="M77" s="59"/>
      <c r="N77" s="59"/>
      <c r="O77" s="59"/>
      <c r="P77" s="8"/>
      <c r="Q77" s="66"/>
      <c r="R77" s="67"/>
      <c r="S77" s="66"/>
      <c r="T77" s="8"/>
      <c r="U77" s="59"/>
      <c r="V77" s="59"/>
      <c r="W77" s="59"/>
      <c r="X77" s="59"/>
      <c r="Y77" s="59"/>
      <c r="Z77" s="59"/>
      <c r="AA77" s="59"/>
      <c r="AB77" s="54"/>
      <c r="AC77" s="54"/>
      <c r="AD77" s="54"/>
      <c r="AE77" s="54"/>
      <c r="AF77" s="54"/>
      <c r="AG77" s="54"/>
      <c r="AH77" s="54"/>
    </row>
    <row r="78" spans="2:34" ht="13.5">
      <c r="B78" s="61"/>
      <c r="C78" s="61"/>
      <c r="D78" s="62"/>
      <c r="E78" s="62"/>
      <c r="F78" s="62"/>
      <c r="G78" s="62"/>
      <c r="H78" s="62"/>
      <c r="I78" s="59"/>
      <c r="J78" s="59"/>
      <c r="K78" s="59"/>
      <c r="L78" s="59"/>
      <c r="M78" s="59"/>
      <c r="N78" s="59"/>
      <c r="O78" s="59"/>
      <c r="P78" s="8"/>
      <c r="Q78" s="66"/>
      <c r="R78" s="67"/>
      <c r="S78" s="66"/>
      <c r="T78" s="8"/>
      <c r="U78" s="59"/>
      <c r="V78" s="59"/>
      <c r="W78" s="59"/>
      <c r="X78" s="59"/>
      <c r="Y78" s="59"/>
      <c r="Z78" s="59"/>
      <c r="AA78" s="59"/>
      <c r="AB78" s="54"/>
      <c r="AC78" s="54"/>
      <c r="AD78" s="54"/>
      <c r="AE78" s="54"/>
      <c r="AF78" s="54"/>
      <c r="AG78" s="54"/>
      <c r="AH78" s="54"/>
    </row>
  </sheetData>
  <sheetProtection/>
  <mergeCells count="126">
    <mergeCell ref="C1:AE2"/>
    <mergeCell ref="U16:AA16"/>
    <mergeCell ref="AB16:AG16"/>
    <mergeCell ref="B17:C17"/>
    <mergeCell ref="D17:H17"/>
    <mergeCell ref="I17:O17"/>
    <mergeCell ref="U17:AA17"/>
    <mergeCell ref="AB17:AG17"/>
    <mergeCell ref="B16:C16"/>
    <mergeCell ref="D16:H16"/>
    <mergeCell ref="I16:O16"/>
    <mergeCell ref="B9:C9"/>
    <mergeCell ref="D9:H9"/>
    <mergeCell ref="I9:O9"/>
    <mergeCell ref="U9:AA9"/>
    <mergeCell ref="AB9:AG9"/>
    <mergeCell ref="B14:C14"/>
    <mergeCell ref="D14:H14"/>
    <mergeCell ref="I14:AA14"/>
    <mergeCell ref="R13:W13"/>
    <mergeCell ref="U7:AA7"/>
    <mergeCell ref="AB7:AG7"/>
    <mergeCell ref="B8:C8"/>
    <mergeCell ref="D8:H8"/>
    <mergeCell ref="I8:O8"/>
    <mergeCell ref="B7:C7"/>
    <mergeCell ref="AB5:AE5"/>
    <mergeCell ref="F5:K5"/>
    <mergeCell ref="R5:W5"/>
    <mergeCell ref="F13:K13"/>
    <mergeCell ref="I6:AA6"/>
    <mergeCell ref="AB6:AG6"/>
    <mergeCell ref="D7:H7"/>
    <mergeCell ref="AB13:AE13"/>
    <mergeCell ref="U8:AA8"/>
    <mergeCell ref="AB8:AG8"/>
    <mergeCell ref="B6:C6"/>
    <mergeCell ref="D6:H6"/>
    <mergeCell ref="F21:K21"/>
    <mergeCell ref="AB15:AG15"/>
    <mergeCell ref="AB14:AG14"/>
    <mergeCell ref="B15:C15"/>
    <mergeCell ref="D15:H15"/>
    <mergeCell ref="I7:O7"/>
    <mergeCell ref="I15:O15"/>
    <mergeCell ref="U15:AA15"/>
    <mergeCell ref="F64:L64"/>
    <mergeCell ref="R21:W21"/>
    <mergeCell ref="F29:K29"/>
    <mergeCell ref="R29:W29"/>
    <mergeCell ref="R64:W64"/>
    <mergeCell ref="AB21:AE21"/>
    <mergeCell ref="AB29:AE29"/>
    <mergeCell ref="AB64:AE64"/>
    <mergeCell ref="I22:AA22"/>
    <mergeCell ref="AB22:AG22"/>
    <mergeCell ref="B65:C65"/>
    <mergeCell ref="D65:H65"/>
    <mergeCell ref="I65:AA65"/>
    <mergeCell ref="B22:C22"/>
    <mergeCell ref="D22:H22"/>
    <mergeCell ref="AB65:AG65"/>
    <mergeCell ref="B24:C24"/>
    <mergeCell ref="D24:H24"/>
    <mergeCell ref="I24:O24"/>
    <mergeCell ref="U24:AA24"/>
    <mergeCell ref="B66:C66"/>
    <mergeCell ref="D66:H66"/>
    <mergeCell ref="I66:O66"/>
    <mergeCell ref="U66:AA66"/>
    <mergeCell ref="AB66:AG66"/>
    <mergeCell ref="B67:C67"/>
    <mergeCell ref="D67:H67"/>
    <mergeCell ref="I67:O67"/>
    <mergeCell ref="U67:AA67"/>
    <mergeCell ref="AB67:AG67"/>
    <mergeCell ref="B68:C68"/>
    <mergeCell ref="D68:H68"/>
    <mergeCell ref="I68:O68"/>
    <mergeCell ref="U68:AA68"/>
    <mergeCell ref="AB68:AG68"/>
    <mergeCell ref="B23:C23"/>
    <mergeCell ref="D23:H23"/>
    <mergeCell ref="I23:O23"/>
    <mergeCell ref="U23:AA23"/>
    <mergeCell ref="AB23:AG23"/>
    <mergeCell ref="AB24:AG24"/>
    <mergeCell ref="B25:C25"/>
    <mergeCell ref="D25:H25"/>
    <mergeCell ref="I25:O25"/>
    <mergeCell ref="U25:AA25"/>
    <mergeCell ref="AB25:AG25"/>
    <mergeCell ref="AB30:AG30"/>
    <mergeCell ref="B31:C31"/>
    <mergeCell ref="AB34:AG34"/>
    <mergeCell ref="I31:O31"/>
    <mergeCell ref="D31:H31"/>
    <mergeCell ref="U31:AA31"/>
    <mergeCell ref="AB31:AG31"/>
    <mergeCell ref="B34:C34"/>
    <mergeCell ref="D34:H34"/>
    <mergeCell ref="I34:O34"/>
    <mergeCell ref="B30:C30"/>
    <mergeCell ref="D30:H30"/>
    <mergeCell ref="I30:AA30"/>
    <mergeCell ref="U32:AA32"/>
    <mergeCell ref="I36:O36"/>
    <mergeCell ref="U36:AA36"/>
    <mergeCell ref="D33:H33"/>
    <mergeCell ref="I33:O33"/>
    <mergeCell ref="U35:AA35"/>
    <mergeCell ref="U34:AA34"/>
    <mergeCell ref="D35:H35"/>
    <mergeCell ref="I35:O35"/>
    <mergeCell ref="B36:C36"/>
    <mergeCell ref="D36:H36"/>
    <mergeCell ref="AB36:AG36"/>
    <mergeCell ref="B35:C35"/>
    <mergeCell ref="AB35:AG35"/>
    <mergeCell ref="AB32:AG32"/>
    <mergeCell ref="B32:C32"/>
    <mergeCell ref="D32:H32"/>
    <mergeCell ref="I32:O32"/>
    <mergeCell ref="B33:C33"/>
    <mergeCell ref="U33:AA33"/>
    <mergeCell ref="AB33:AG33"/>
  </mergeCells>
  <printOptions/>
  <pageMargins left="0.787" right="0.787" top="0.26" bottom="0.4" header="0.16" footer="0.27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F20" sqref="F19:F20"/>
    </sheetView>
  </sheetViews>
  <sheetFormatPr defaultColWidth="9.00390625" defaultRowHeight="13.5"/>
  <cols>
    <col min="1" max="1" width="18.25390625" style="0" customWidth="1"/>
    <col min="2" max="2" width="16.50390625" style="0" customWidth="1"/>
    <col min="3" max="3" width="7.50390625" style="0" bestFit="1" customWidth="1"/>
    <col min="4" max="4" width="2.25390625" style="0" customWidth="1"/>
    <col min="5" max="5" width="10.50390625" style="0" bestFit="1" customWidth="1"/>
    <col min="6" max="6" width="11.375" style="0" customWidth="1"/>
  </cols>
  <sheetData>
    <row r="1" spans="1:6" s="1" customFormat="1" ht="13.5">
      <c r="A1" s="1" t="s">
        <v>94</v>
      </c>
      <c r="C1" s="1" t="s">
        <v>9</v>
      </c>
      <c r="E1" s="1" t="s">
        <v>2</v>
      </c>
      <c r="F1" s="1" t="s">
        <v>40</v>
      </c>
    </row>
    <row r="2" spans="1:6" ht="13.5">
      <c r="A2" s="5" t="s">
        <v>6</v>
      </c>
      <c r="B2" t="str">
        <f aca="true" t="shared" si="0" ref="B2:B9">C2&amp;ASC(F2)</f>
        <v>N011</v>
      </c>
      <c r="C2" s="2" t="s">
        <v>10</v>
      </c>
      <c r="D2" s="3"/>
      <c r="E2" s="46" t="str">
        <f>'予選リーグ対戦表'!AI7</f>
        <v>中部</v>
      </c>
      <c r="F2" s="68">
        <v>1</v>
      </c>
    </row>
    <row r="3" spans="1:6" ht="13.5">
      <c r="A3" s="5" t="s">
        <v>122</v>
      </c>
      <c r="B3" t="str">
        <f t="shared" si="0"/>
        <v>N012</v>
      </c>
      <c r="C3" s="4" t="s">
        <v>10</v>
      </c>
      <c r="D3" s="5"/>
      <c r="E3" s="46" t="str">
        <f>'予選リーグ対戦表'!AI23</f>
        <v>旭ヶ丘</v>
      </c>
      <c r="F3" s="69">
        <v>2</v>
      </c>
    </row>
    <row r="4" spans="1:6" ht="13.5">
      <c r="A4" s="5" t="s">
        <v>19</v>
      </c>
      <c r="B4" t="str">
        <f t="shared" si="0"/>
        <v>N013</v>
      </c>
      <c r="C4" s="4" t="s">
        <v>10</v>
      </c>
      <c r="D4" s="5"/>
      <c r="E4" s="46" t="str">
        <f>'予選リーグ対戦表'!AI33</f>
        <v>桜ヶ丘</v>
      </c>
      <c r="F4" s="69">
        <v>3</v>
      </c>
    </row>
    <row r="5" spans="1:8" ht="17.25">
      <c r="A5" s="5" t="s">
        <v>121</v>
      </c>
      <c r="B5" t="str">
        <f t="shared" si="0"/>
        <v>N014</v>
      </c>
      <c r="C5" s="4" t="s">
        <v>10</v>
      </c>
      <c r="D5" s="5"/>
      <c r="E5" s="46" t="s">
        <v>168</v>
      </c>
      <c r="F5" s="69">
        <v>4</v>
      </c>
      <c r="H5" s="70" t="s">
        <v>95</v>
      </c>
    </row>
    <row r="6" spans="1:6" ht="13.5">
      <c r="A6" s="5" t="s">
        <v>7</v>
      </c>
      <c r="B6" t="str">
        <f t="shared" si="0"/>
        <v>N015</v>
      </c>
      <c r="C6" s="4" t="s">
        <v>115</v>
      </c>
      <c r="D6" s="5"/>
      <c r="E6" s="46" t="s">
        <v>156</v>
      </c>
      <c r="F6" s="69">
        <v>5</v>
      </c>
    </row>
    <row r="7" spans="1:6" ht="13.5">
      <c r="A7" s="5" t="s">
        <v>119</v>
      </c>
      <c r="B7" t="str">
        <f t="shared" si="0"/>
        <v>N016</v>
      </c>
      <c r="C7" s="4" t="s">
        <v>115</v>
      </c>
      <c r="D7" s="5"/>
      <c r="E7" s="46" t="str">
        <f>'予選リーグ対戦表'!AI31</f>
        <v>川辺</v>
      </c>
      <c r="F7" s="69">
        <v>6</v>
      </c>
    </row>
    <row r="8" spans="1:6" ht="13.5">
      <c r="A8" s="5" t="s">
        <v>8</v>
      </c>
      <c r="B8" t="str">
        <f t="shared" si="0"/>
        <v>N017</v>
      </c>
      <c r="C8" s="4" t="s">
        <v>115</v>
      </c>
      <c r="D8" s="5"/>
      <c r="E8" s="46" t="str">
        <f>'予選リーグ対戦表'!AI24</f>
        <v>美濃</v>
      </c>
      <c r="F8" s="69">
        <v>7</v>
      </c>
    </row>
    <row r="9" spans="1:6" ht="13.5">
      <c r="A9" s="5" t="s">
        <v>120</v>
      </c>
      <c r="B9" s="99" t="str">
        <f t="shared" si="0"/>
        <v>N018</v>
      </c>
      <c r="C9" s="4" t="s">
        <v>115</v>
      </c>
      <c r="D9" s="5"/>
      <c r="E9" s="46" t="s">
        <v>165</v>
      </c>
      <c r="F9" s="69">
        <v>8</v>
      </c>
    </row>
    <row r="10" spans="1:6" ht="13.5">
      <c r="A10" s="46"/>
      <c r="B10" s="46"/>
      <c r="C10" s="47"/>
      <c r="D10" s="47"/>
      <c r="E10" s="47"/>
      <c r="F10" s="47"/>
    </row>
    <row r="11" spans="1:6" ht="13.5">
      <c r="A11" s="46"/>
      <c r="B11" s="46"/>
      <c r="C11" s="46"/>
      <c r="D11" s="46"/>
      <c r="E11" s="46"/>
      <c r="F11" s="46"/>
    </row>
    <row r="12" spans="1:6" ht="13.5">
      <c r="A12" s="46"/>
      <c r="B12" s="46"/>
      <c r="C12" s="46"/>
      <c r="D12" s="46"/>
      <c r="E12" s="46"/>
      <c r="F12" s="46"/>
    </row>
    <row r="13" spans="1:6" ht="13.5">
      <c r="A13" s="46"/>
      <c r="B13" s="46"/>
      <c r="C13" s="46"/>
      <c r="D13" s="46"/>
      <c r="E13" s="46"/>
      <c r="F13" s="46"/>
    </row>
    <row r="14" spans="1:6" ht="13.5">
      <c r="A14" s="46"/>
      <c r="B14" s="46"/>
      <c r="C14" s="46"/>
      <c r="D14" s="46"/>
      <c r="E14" s="46"/>
      <c r="F14" s="46"/>
    </row>
    <row r="15" spans="1:6" ht="13.5">
      <c r="A15" s="46"/>
      <c r="B15" s="46"/>
      <c r="C15" s="46"/>
      <c r="D15" s="46"/>
      <c r="E15" s="46"/>
      <c r="F15" s="46"/>
    </row>
    <row r="16" spans="1:6" ht="13.5">
      <c r="A16" s="46"/>
      <c r="B16" s="46"/>
      <c r="C16" s="46"/>
      <c r="D16" s="46"/>
      <c r="E16" s="46"/>
      <c r="F16" s="46"/>
    </row>
    <row r="17" spans="1:6" ht="13.5">
      <c r="A17" s="46"/>
      <c r="B17" s="46"/>
      <c r="C17" s="46"/>
      <c r="D17" s="46"/>
      <c r="E17" s="46"/>
      <c r="F17" s="46"/>
    </row>
    <row r="18" spans="1:6" ht="13.5">
      <c r="A18" s="46"/>
      <c r="B18" s="46"/>
      <c r="C18" s="46"/>
      <c r="D18" s="46"/>
      <c r="E18" s="46"/>
      <c r="F18" s="46"/>
    </row>
    <row r="19" spans="1:6" ht="13.5">
      <c r="A19" s="46"/>
      <c r="B19" s="46"/>
      <c r="C19" s="46"/>
      <c r="D19" s="46"/>
      <c r="E19" s="46"/>
      <c r="F19" s="46"/>
    </row>
    <row r="20" spans="1:6" ht="13.5">
      <c r="A20" s="46"/>
      <c r="B20" s="46"/>
      <c r="C20" s="46"/>
      <c r="D20" s="46"/>
      <c r="E20" s="46"/>
      <c r="F20" s="46"/>
    </row>
    <row r="21" spans="1:6" ht="13.5">
      <c r="A21" s="46"/>
      <c r="B21" s="46"/>
      <c r="C21" s="46"/>
      <c r="D21" s="46"/>
      <c r="E21" s="46"/>
      <c r="F21" s="46"/>
    </row>
  </sheetData>
  <sheetProtection/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47"/>
  <sheetViews>
    <sheetView tabSelected="1" zoomScalePageLayoutView="0" workbookViewId="0" topLeftCell="A4">
      <selection activeCell="AJ41" sqref="AJ41:AJ42"/>
    </sheetView>
  </sheetViews>
  <sheetFormatPr defaultColWidth="2.50390625" defaultRowHeight="13.5"/>
  <cols>
    <col min="1" max="13" width="2.50390625" style="18" customWidth="1"/>
    <col min="14" max="14" width="3.125" style="18" bestFit="1" customWidth="1"/>
    <col min="15" max="19" width="2.50390625" style="18" customWidth="1"/>
    <col min="20" max="20" width="3.125" style="18" bestFit="1" customWidth="1"/>
    <col min="21" max="36" width="2.50390625" style="18" customWidth="1"/>
    <col min="37" max="37" width="3.125" style="18" bestFit="1" customWidth="1"/>
    <col min="38" max="42" width="2.50390625" style="18" customWidth="1"/>
    <col min="43" max="43" width="3.125" style="18" bestFit="1" customWidth="1"/>
    <col min="44" max="16384" width="2.50390625" style="18" customWidth="1"/>
  </cols>
  <sheetData>
    <row r="1" spans="3:53" ht="14.25" customHeight="1">
      <c r="C1" s="288" t="s">
        <v>192</v>
      </c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8"/>
      <c r="X1" s="288"/>
      <c r="Y1" s="288"/>
      <c r="Z1" s="288"/>
      <c r="AA1" s="288"/>
      <c r="AB1" s="288"/>
      <c r="AC1" s="288"/>
      <c r="AD1" s="288"/>
      <c r="AE1" s="288"/>
      <c r="AF1" s="288"/>
      <c r="AG1" s="288"/>
      <c r="AH1" s="288"/>
      <c r="AI1" s="288"/>
      <c r="AJ1" s="288"/>
      <c r="AK1" s="288"/>
      <c r="AL1" s="288"/>
      <c r="AM1" s="288"/>
      <c r="AN1" s="288"/>
      <c r="AO1" s="288"/>
      <c r="AP1" s="288"/>
      <c r="AS1" s="285">
        <v>43604</v>
      </c>
      <c r="AT1" s="285"/>
      <c r="AU1" s="285"/>
      <c r="AV1" s="285"/>
      <c r="AW1" s="285"/>
      <c r="AX1" s="285"/>
      <c r="AY1" s="285"/>
      <c r="AZ1" s="285"/>
      <c r="BA1" s="285"/>
    </row>
    <row r="2" spans="3:53" ht="13.5" customHeight="1"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288"/>
      <c r="T2" s="288"/>
      <c r="U2" s="288"/>
      <c r="V2" s="288"/>
      <c r="W2" s="288"/>
      <c r="X2" s="288"/>
      <c r="Y2" s="288"/>
      <c r="Z2" s="288"/>
      <c r="AA2" s="288"/>
      <c r="AB2" s="288"/>
      <c r="AC2" s="288"/>
      <c r="AD2" s="288"/>
      <c r="AE2" s="288"/>
      <c r="AF2" s="288"/>
      <c r="AG2" s="288"/>
      <c r="AH2" s="288"/>
      <c r="AI2" s="288"/>
      <c r="AJ2" s="288"/>
      <c r="AK2" s="288"/>
      <c r="AL2" s="288"/>
      <c r="AM2" s="288"/>
      <c r="AN2" s="288"/>
      <c r="AO2" s="288"/>
      <c r="AP2" s="288"/>
      <c r="AS2" s="71"/>
      <c r="AT2" s="286" t="s">
        <v>176</v>
      </c>
      <c r="AU2" s="286"/>
      <c r="AV2" s="286"/>
      <c r="AW2" s="286"/>
      <c r="AX2" s="286"/>
      <c r="AY2" s="286"/>
      <c r="AZ2" s="286"/>
      <c r="BA2" s="286"/>
    </row>
    <row r="3" s="71" customFormat="1" ht="14.25"/>
    <row r="4" spans="27:28" s="71" customFormat="1" ht="14.25">
      <c r="AA4" s="302" t="s">
        <v>160</v>
      </c>
      <c r="AB4" s="292"/>
    </row>
    <row r="5" spans="10:43" s="71" customFormat="1" ht="15" thickBot="1">
      <c r="J5" s="311">
        <v>1</v>
      </c>
      <c r="K5" s="294"/>
      <c r="L5" s="294"/>
      <c r="M5" s="294"/>
      <c r="N5" s="294"/>
      <c r="O5" s="294"/>
      <c r="P5" s="294"/>
      <c r="Q5" s="294"/>
      <c r="R5" s="294"/>
      <c r="S5" s="294"/>
      <c r="T5" s="294"/>
      <c r="U5" s="294"/>
      <c r="V5" s="294"/>
      <c r="W5" s="294"/>
      <c r="X5" s="294"/>
      <c r="Y5" s="294"/>
      <c r="Z5" s="294"/>
      <c r="AA5" s="303"/>
      <c r="AB5" s="287"/>
      <c r="AQ5" s="311">
        <v>0</v>
      </c>
    </row>
    <row r="6" spans="11:43" s="71" customFormat="1" ht="15" thickTop="1">
      <c r="K6" s="293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293"/>
    </row>
    <row r="7" spans="11:43" s="71" customFormat="1" ht="14.25">
      <c r="K7" s="293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302" t="s">
        <v>159</v>
      </c>
      <c r="AB7" s="292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293"/>
    </row>
    <row r="8" spans="5:43" s="71" customFormat="1" ht="15" thickBot="1">
      <c r="E8" s="311">
        <v>2</v>
      </c>
      <c r="G8" s="294"/>
      <c r="K8" s="293"/>
      <c r="L8" s="294"/>
      <c r="M8" s="294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303"/>
      <c r="AB8" s="287"/>
      <c r="AC8" s="76"/>
      <c r="AD8" s="76"/>
      <c r="AE8" s="76"/>
      <c r="AF8" s="76"/>
      <c r="AG8" s="76"/>
      <c r="AH8" s="76"/>
      <c r="AI8" s="76"/>
      <c r="AJ8" s="76"/>
      <c r="AK8" s="76"/>
      <c r="AL8" s="312">
        <v>0</v>
      </c>
      <c r="AM8" s="76"/>
      <c r="AN8" s="76"/>
      <c r="AO8" s="76"/>
      <c r="AP8" s="76"/>
      <c r="AQ8" s="293"/>
    </row>
    <row r="9" spans="5:43" s="71" customFormat="1" ht="15" thickTop="1">
      <c r="E9" s="297"/>
      <c r="F9" s="304"/>
      <c r="H9" s="295"/>
      <c r="I9" s="295"/>
      <c r="K9" s="293"/>
      <c r="L9" s="76"/>
      <c r="M9" s="76"/>
      <c r="N9" s="295"/>
      <c r="O9" s="295"/>
      <c r="P9" s="295"/>
      <c r="Q9" s="295"/>
      <c r="R9" s="295"/>
      <c r="S9" s="295"/>
      <c r="T9" s="295"/>
      <c r="U9" s="295"/>
      <c r="V9" s="295"/>
      <c r="W9" s="295"/>
      <c r="X9" s="295"/>
      <c r="Y9" s="295"/>
      <c r="Z9" s="295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293"/>
      <c r="AM9" s="76"/>
      <c r="AN9" s="76"/>
      <c r="AO9" s="76"/>
      <c r="AP9" s="76"/>
      <c r="AQ9" s="293"/>
    </row>
    <row r="10" spans="5:49" s="71" customFormat="1" ht="15" thickBot="1">
      <c r="E10" s="319">
        <v>0</v>
      </c>
      <c r="F10" s="296"/>
      <c r="K10" s="301"/>
      <c r="L10" s="76"/>
      <c r="M10" s="76"/>
      <c r="N10" s="76"/>
      <c r="O10" s="76"/>
      <c r="P10" s="76"/>
      <c r="Q10" s="76"/>
      <c r="R10" s="294"/>
      <c r="S10" s="312">
        <v>2</v>
      </c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312">
        <v>0</v>
      </c>
      <c r="AK10" s="76"/>
      <c r="AL10" s="296"/>
      <c r="AM10" s="76"/>
      <c r="AN10" s="76"/>
      <c r="AO10" s="316" t="s">
        <v>220</v>
      </c>
      <c r="AP10" s="317">
        <v>1</v>
      </c>
      <c r="AQ10" s="318">
        <v>3</v>
      </c>
      <c r="AR10" s="294"/>
      <c r="AS10" s="294"/>
      <c r="AU10" s="294"/>
      <c r="AV10" s="294"/>
      <c r="AW10" s="311">
        <v>0</v>
      </c>
    </row>
    <row r="11" spans="5:48" s="71" customFormat="1" ht="19.5" thickTop="1">
      <c r="E11" s="297"/>
      <c r="F11" s="73"/>
      <c r="G11" s="73"/>
      <c r="H11" s="73"/>
      <c r="I11" s="73"/>
      <c r="J11" s="282" t="s">
        <v>98</v>
      </c>
      <c r="K11" s="283"/>
      <c r="L11" s="300"/>
      <c r="M11" s="295"/>
      <c r="N11" s="295"/>
      <c r="O11" s="295"/>
      <c r="P11" s="295"/>
      <c r="Q11" s="295"/>
      <c r="R11" s="299"/>
      <c r="S11" s="293"/>
      <c r="AJ11" s="297"/>
      <c r="AK11" s="304"/>
      <c r="AL11" s="73"/>
      <c r="AM11" s="73"/>
      <c r="AN11" s="73"/>
      <c r="AO11" s="73"/>
      <c r="AP11" s="282" t="s">
        <v>99</v>
      </c>
      <c r="AQ11" s="283"/>
      <c r="AR11" s="76"/>
      <c r="AS11" s="76"/>
      <c r="AT11" s="295"/>
      <c r="AU11" s="76"/>
      <c r="AV11" s="297"/>
    </row>
    <row r="12" spans="2:52" s="71" customFormat="1" ht="19.5" thickBot="1">
      <c r="B12" s="311">
        <v>1</v>
      </c>
      <c r="C12" s="294"/>
      <c r="E12" s="294"/>
      <c r="F12" s="296"/>
      <c r="G12" s="76"/>
      <c r="H12" s="76"/>
      <c r="I12" s="76">
        <v>0</v>
      </c>
      <c r="J12" s="283"/>
      <c r="K12" s="283"/>
      <c r="L12" s="78"/>
      <c r="M12" s="76"/>
      <c r="N12" s="76"/>
      <c r="O12" s="76">
        <v>7</v>
      </c>
      <c r="P12" s="294"/>
      <c r="Q12" s="294"/>
      <c r="R12" s="298"/>
      <c r="V12" s="71">
        <v>0</v>
      </c>
      <c r="AG12" s="311">
        <v>0</v>
      </c>
      <c r="AI12" s="315" t="s">
        <v>220</v>
      </c>
      <c r="AJ12" s="314">
        <v>2</v>
      </c>
      <c r="AK12" s="312">
        <v>0</v>
      </c>
      <c r="AL12" s="76"/>
      <c r="AM12" s="76"/>
      <c r="AN12" s="312">
        <v>0</v>
      </c>
      <c r="AO12" s="76"/>
      <c r="AP12" s="283"/>
      <c r="AQ12" s="283"/>
      <c r="AR12" s="76"/>
      <c r="AS12" s="312">
        <v>1</v>
      </c>
      <c r="AT12" s="76"/>
      <c r="AU12" s="316" t="s">
        <v>220</v>
      </c>
      <c r="AV12" s="312">
        <v>1</v>
      </c>
      <c r="AW12" s="313">
        <v>2</v>
      </c>
      <c r="AZ12" s="311">
        <v>1</v>
      </c>
    </row>
    <row r="13" spans="3:52" s="71" customFormat="1" ht="15" thickTop="1">
      <c r="C13" s="293"/>
      <c r="D13" s="295"/>
      <c r="E13" s="283" t="s">
        <v>100</v>
      </c>
      <c r="F13" s="282"/>
      <c r="G13" s="73"/>
      <c r="H13" s="74"/>
      <c r="P13" s="293"/>
      <c r="Q13" s="76"/>
      <c r="R13" s="283" t="s">
        <v>101</v>
      </c>
      <c r="S13" s="282"/>
      <c r="T13" s="73"/>
      <c r="U13" s="74"/>
      <c r="AH13" s="304"/>
      <c r="AI13" s="295"/>
      <c r="AJ13" s="283" t="s">
        <v>102</v>
      </c>
      <c r="AK13" s="282"/>
      <c r="AL13" s="73"/>
      <c r="AM13" s="74"/>
      <c r="AT13" s="72"/>
      <c r="AU13" s="73"/>
      <c r="AV13" s="282" t="s">
        <v>103</v>
      </c>
      <c r="AW13" s="283"/>
      <c r="AX13" s="295"/>
      <c r="AY13" s="299"/>
      <c r="AZ13" s="293"/>
    </row>
    <row r="14" spans="3:52" s="71" customFormat="1" ht="14.25">
      <c r="C14" s="293"/>
      <c r="D14" s="76"/>
      <c r="E14" s="283"/>
      <c r="F14" s="283"/>
      <c r="G14" s="76"/>
      <c r="H14" s="77"/>
      <c r="P14" s="293"/>
      <c r="Q14" s="76"/>
      <c r="R14" s="283"/>
      <c r="S14" s="283"/>
      <c r="T14" s="76"/>
      <c r="U14" s="77"/>
      <c r="AH14" s="293"/>
      <c r="AI14" s="76"/>
      <c r="AJ14" s="283"/>
      <c r="AK14" s="283"/>
      <c r="AL14" s="76"/>
      <c r="AM14" s="77"/>
      <c r="AT14" s="75"/>
      <c r="AU14" s="76"/>
      <c r="AV14" s="283"/>
      <c r="AW14" s="283"/>
      <c r="AX14" s="76"/>
      <c r="AY14" s="76"/>
      <c r="AZ14" s="293"/>
    </row>
    <row r="15" spans="2:52" s="71" customFormat="1" ht="18.75">
      <c r="B15" s="284" t="s">
        <v>47</v>
      </c>
      <c r="C15" s="284"/>
      <c r="D15" s="76"/>
      <c r="E15" s="78"/>
      <c r="F15" s="78"/>
      <c r="G15" s="76"/>
      <c r="H15" s="284" t="s">
        <v>52</v>
      </c>
      <c r="I15" s="284"/>
      <c r="O15" s="284" t="s">
        <v>105</v>
      </c>
      <c r="P15" s="284"/>
      <c r="Q15" s="76"/>
      <c r="R15" s="78"/>
      <c r="S15" s="78"/>
      <c r="T15" s="76"/>
      <c r="U15" s="284" t="s">
        <v>50</v>
      </c>
      <c r="V15" s="284"/>
      <c r="AG15" s="284" t="s">
        <v>49</v>
      </c>
      <c r="AH15" s="284"/>
      <c r="AI15" s="76"/>
      <c r="AJ15" s="78"/>
      <c r="AK15" s="78"/>
      <c r="AL15" s="76"/>
      <c r="AM15" s="284" t="s">
        <v>104</v>
      </c>
      <c r="AN15" s="284"/>
      <c r="AS15" s="284" t="s">
        <v>51</v>
      </c>
      <c r="AT15" s="284"/>
      <c r="AU15" s="76"/>
      <c r="AV15" s="78"/>
      <c r="AW15" s="78"/>
      <c r="AX15" s="76"/>
      <c r="AY15" s="284" t="s">
        <v>48</v>
      </c>
      <c r="AZ15" s="284"/>
    </row>
    <row r="16" spans="2:52" s="71" customFormat="1" ht="14.25" customHeight="1">
      <c r="B16" s="276" t="str">
        <f>'3次リーグ組合せ'!E2</f>
        <v>中部</v>
      </c>
      <c r="C16" s="277"/>
      <c r="H16" s="276" t="str">
        <f>'3次リーグ組合せ'!E3</f>
        <v>旭ヶ丘</v>
      </c>
      <c r="I16" s="277"/>
      <c r="O16" s="276" t="str">
        <f>'3次リーグ組合せ'!E4</f>
        <v>桜ヶ丘</v>
      </c>
      <c r="P16" s="277"/>
      <c r="U16" s="276" t="str">
        <f>'3次リーグ組合せ'!E5</f>
        <v>郡上八幡</v>
      </c>
      <c r="V16" s="277"/>
      <c r="X16" s="79"/>
      <c r="AG16" s="276" t="str">
        <f>'3次リーグ組合せ'!E6</f>
        <v>コヴィーダ</v>
      </c>
      <c r="AH16" s="277"/>
      <c r="AM16" s="276" t="str">
        <f>'3次リーグ組合せ'!E7</f>
        <v>川辺</v>
      </c>
      <c r="AN16" s="277"/>
      <c r="AS16" s="276" t="str">
        <f>'3次リーグ組合せ'!E8</f>
        <v>美濃</v>
      </c>
      <c r="AT16" s="277"/>
      <c r="AY16" s="276" t="str">
        <f>'3次リーグ組合せ'!E9</f>
        <v>山手</v>
      </c>
      <c r="AZ16" s="277"/>
    </row>
    <row r="17" spans="2:52" s="71" customFormat="1" ht="14.25" customHeight="1">
      <c r="B17" s="278"/>
      <c r="C17" s="279"/>
      <c r="H17" s="278"/>
      <c r="I17" s="279"/>
      <c r="O17" s="278"/>
      <c r="P17" s="279"/>
      <c r="U17" s="278"/>
      <c r="V17" s="279"/>
      <c r="AG17" s="278"/>
      <c r="AH17" s="279"/>
      <c r="AM17" s="278"/>
      <c r="AN17" s="279"/>
      <c r="AS17" s="278"/>
      <c r="AT17" s="279"/>
      <c r="AY17" s="278"/>
      <c r="AZ17" s="279"/>
    </row>
    <row r="18" spans="2:52" s="71" customFormat="1" ht="14.25" customHeight="1">
      <c r="B18" s="278"/>
      <c r="C18" s="279"/>
      <c r="H18" s="278"/>
      <c r="I18" s="279"/>
      <c r="O18" s="278"/>
      <c r="P18" s="279"/>
      <c r="U18" s="278"/>
      <c r="V18" s="279"/>
      <c r="AG18" s="278"/>
      <c r="AH18" s="279"/>
      <c r="AM18" s="278"/>
      <c r="AN18" s="279"/>
      <c r="AS18" s="278"/>
      <c r="AT18" s="279"/>
      <c r="AY18" s="278"/>
      <c r="AZ18" s="279"/>
    </row>
    <row r="19" spans="2:52" s="71" customFormat="1" ht="14.25" customHeight="1">
      <c r="B19" s="278"/>
      <c r="C19" s="279"/>
      <c r="H19" s="278"/>
      <c r="I19" s="279"/>
      <c r="O19" s="278"/>
      <c r="P19" s="279"/>
      <c r="U19" s="278"/>
      <c r="V19" s="279"/>
      <c r="AG19" s="278"/>
      <c r="AH19" s="279"/>
      <c r="AM19" s="278"/>
      <c r="AN19" s="279"/>
      <c r="AS19" s="278"/>
      <c r="AT19" s="279"/>
      <c r="AY19" s="278"/>
      <c r="AZ19" s="279"/>
    </row>
    <row r="20" spans="2:52" s="71" customFormat="1" ht="14.25" customHeight="1">
      <c r="B20" s="278"/>
      <c r="C20" s="279"/>
      <c r="H20" s="278"/>
      <c r="I20" s="279"/>
      <c r="O20" s="278"/>
      <c r="P20" s="279"/>
      <c r="T20" s="80"/>
      <c r="U20" s="278"/>
      <c r="V20" s="279"/>
      <c r="AG20" s="278"/>
      <c r="AH20" s="279"/>
      <c r="AM20" s="278"/>
      <c r="AN20" s="279"/>
      <c r="AS20" s="278"/>
      <c r="AT20" s="279"/>
      <c r="AY20" s="278"/>
      <c r="AZ20" s="279"/>
    </row>
    <row r="21" spans="2:52" s="71" customFormat="1" ht="14.25" customHeight="1">
      <c r="B21" s="280"/>
      <c r="C21" s="281"/>
      <c r="H21" s="280"/>
      <c r="I21" s="281"/>
      <c r="K21" s="292" t="s">
        <v>97</v>
      </c>
      <c r="L21" s="292"/>
      <c r="O21" s="280"/>
      <c r="P21" s="281"/>
      <c r="U21" s="280"/>
      <c r="V21" s="281"/>
      <c r="AG21" s="280"/>
      <c r="AH21" s="281"/>
      <c r="AM21" s="280"/>
      <c r="AN21" s="281"/>
      <c r="AP21" s="292" t="s">
        <v>96</v>
      </c>
      <c r="AQ21" s="292"/>
      <c r="AS21" s="280"/>
      <c r="AT21" s="281"/>
      <c r="AY21" s="280"/>
      <c r="AZ21" s="281"/>
    </row>
    <row r="22" spans="2:52" s="71" customFormat="1" ht="14.25" customHeight="1" thickBot="1">
      <c r="B22" s="119"/>
      <c r="C22" s="119"/>
      <c r="E22" s="76"/>
      <c r="F22" s="76"/>
      <c r="G22" s="76"/>
      <c r="H22" s="307"/>
      <c r="I22" s="308"/>
      <c r="J22" s="294"/>
      <c r="K22" s="306"/>
      <c r="L22" s="306"/>
      <c r="M22" s="76"/>
      <c r="N22" s="76"/>
      <c r="O22" s="309"/>
      <c r="P22" s="119"/>
      <c r="Q22" s="76"/>
      <c r="R22" s="294"/>
      <c r="S22" s="294"/>
      <c r="T22" s="294"/>
      <c r="U22" s="310"/>
      <c r="V22" s="119"/>
      <c r="AG22" s="119"/>
      <c r="AH22" s="119"/>
      <c r="AK22" s="76"/>
      <c r="AL22" s="76"/>
      <c r="AM22" s="119"/>
      <c r="AN22" s="305"/>
      <c r="AO22" s="76"/>
      <c r="AP22" s="306"/>
      <c r="AQ22" s="306"/>
      <c r="AR22" s="76"/>
      <c r="AS22" s="119"/>
      <c r="AT22" s="305"/>
      <c r="AU22" s="76"/>
      <c r="AV22" s="76"/>
      <c r="AW22" s="76"/>
      <c r="AY22" s="119"/>
      <c r="AZ22" s="119"/>
    </row>
    <row r="23" spans="5:49" s="71" customFormat="1" ht="14.25" customHeight="1" thickTop="1">
      <c r="E23" s="76"/>
      <c r="F23" s="76"/>
      <c r="G23" s="76"/>
      <c r="H23" s="312">
        <v>3</v>
      </c>
      <c r="I23" s="76"/>
      <c r="J23" s="76"/>
      <c r="K23" s="123"/>
      <c r="L23" s="123"/>
      <c r="M23" s="295"/>
      <c r="N23" s="295"/>
      <c r="O23" s="76"/>
      <c r="P23" s="295"/>
      <c r="Q23" s="295"/>
      <c r="R23" s="76"/>
      <c r="V23" s="311">
        <v>2</v>
      </c>
      <c r="AK23" s="76"/>
      <c r="AL23" s="76"/>
      <c r="AM23" s="312">
        <v>0</v>
      </c>
      <c r="AN23" s="295"/>
      <c r="AO23" s="295"/>
      <c r="AP23" s="123"/>
      <c r="AQ23" s="123"/>
      <c r="AR23" s="295"/>
      <c r="AS23" s="295"/>
      <c r="AT23" s="312">
        <v>0</v>
      </c>
      <c r="AU23" s="76"/>
      <c r="AV23" s="76"/>
      <c r="AW23" s="76"/>
    </row>
    <row r="24" spans="8:48" s="71" customFormat="1" ht="33.75" customHeight="1">
      <c r="H24" s="120"/>
      <c r="I24" s="120"/>
      <c r="J24" s="120"/>
      <c r="M24" s="120"/>
      <c r="N24" s="120"/>
      <c r="O24" s="245" t="s">
        <v>189</v>
      </c>
      <c r="P24" s="245"/>
      <c r="Q24" s="245"/>
      <c r="R24" s="245"/>
      <c r="S24" s="245"/>
      <c r="AK24" s="120"/>
      <c r="AL24" s="245" t="s">
        <v>190</v>
      </c>
      <c r="AM24" s="245"/>
      <c r="AN24" s="245"/>
      <c r="AO24" s="245"/>
      <c r="AP24" s="245"/>
      <c r="AQ24" s="120"/>
      <c r="AR24" s="120"/>
      <c r="AS24" s="120"/>
      <c r="AT24" s="120"/>
      <c r="AV24" s="120"/>
    </row>
    <row r="25" spans="2:53" s="71" customFormat="1" ht="33.75" customHeight="1">
      <c r="B25" s="271" t="s">
        <v>3</v>
      </c>
      <c r="C25" s="272"/>
      <c r="D25" s="272"/>
      <c r="E25" s="272"/>
      <c r="F25" s="273"/>
      <c r="G25" s="272" t="s">
        <v>4</v>
      </c>
      <c r="H25" s="272"/>
      <c r="I25" s="272"/>
      <c r="J25" s="272"/>
      <c r="K25" s="272"/>
      <c r="L25" s="272"/>
      <c r="M25" s="272"/>
      <c r="N25" s="272"/>
      <c r="O25" s="272"/>
      <c r="P25" s="272"/>
      <c r="Q25" s="272"/>
      <c r="R25" s="272"/>
      <c r="S25" s="272"/>
      <c r="T25" s="272"/>
      <c r="U25" s="272"/>
      <c r="V25" s="272"/>
      <c r="W25" s="272"/>
      <c r="X25" s="272"/>
      <c r="Y25" s="272"/>
      <c r="Z25" s="274" t="s">
        <v>5</v>
      </c>
      <c r="AA25" s="272"/>
      <c r="AB25" s="272"/>
      <c r="AC25" s="272"/>
      <c r="AD25" s="275"/>
      <c r="AE25" s="272" t="s">
        <v>4</v>
      </c>
      <c r="AF25" s="272"/>
      <c r="AG25" s="272"/>
      <c r="AH25" s="272"/>
      <c r="AI25" s="272"/>
      <c r="AJ25" s="272"/>
      <c r="AK25" s="272"/>
      <c r="AL25" s="272"/>
      <c r="AM25" s="272"/>
      <c r="AN25" s="272"/>
      <c r="AO25" s="272"/>
      <c r="AP25" s="272"/>
      <c r="AQ25" s="272"/>
      <c r="AR25" s="272"/>
      <c r="AS25" s="272"/>
      <c r="AT25" s="272"/>
      <c r="AU25" s="272"/>
      <c r="AV25" s="272"/>
      <c r="AW25" s="274" t="s">
        <v>5</v>
      </c>
      <c r="AX25" s="272"/>
      <c r="AY25" s="272"/>
      <c r="AZ25" s="272"/>
      <c r="BA25" s="275"/>
    </row>
    <row r="26" spans="2:53" s="71" customFormat="1" ht="33.75" customHeight="1">
      <c r="B26" s="268">
        <v>0.4166666666666667</v>
      </c>
      <c r="C26" s="269"/>
      <c r="D26" s="269"/>
      <c r="E26" s="269"/>
      <c r="F26" s="270"/>
      <c r="G26" s="81" t="s">
        <v>106</v>
      </c>
      <c r="H26" s="248" t="str">
        <f>B16</f>
        <v>中部</v>
      </c>
      <c r="I26" s="248"/>
      <c r="J26" s="248"/>
      <c r="K26" s="248"/>
      <c r="L26" s="248"/>
      <c r="M26" s="248"/>
      <c r="N26" s="83">
        <v>1</v>
      </c>
      <c r="O26" s="249" t="s">
        <v>194</v>
      </c>
      <c r="P26" s="249"/>
      <c r="Q26" s="84" t="s">
        <v>107</v>
      </c>
      <c r="R26" s="249" t="s">
        <v>193</v>
      </c>
      <c r="S26" s="249"/>
      <c r="T26" s="83">
        <v>0</v>
      </c>
      <c r="U26" s="248" t="str">
        <f>H16</f>
        <v>旭ヶ丘</v>
      </c>
      <c r="V26" s="248"/>
      <c r="W26" s="248"/>
      <c r="X26" s="248"/>
      <c r="Y26" s="248"/>
      <c r="Z26" s="262" t="s">
        <v>185</v>
      </c>
      <c r="AA26" s="249"/>
      <c r="AB26" s="249"/>
      <c r="AC26" s="249"/>
      <c r="AD26" s="263"/>
      <c r="AE26" s="81" t="s">
        <v>108</v>
      </c>
      <c r="AF26" s="248" t="str">
        <f>O16</f>
        <v>桜ヶ丘</v>
      </c>
      <c r="AG26" s="248"/>
      <c r="AH26" s="248"/>
      <c r="AI26" s="248"/>
      <c r="AJ26" s="248"/>
      <c r="AK26" s="83">
        <v>7</v>
      </c>
      <c r="AL26" s="249" t="s">
        <v>195</v>
      </c>
      <c r="AM26" s="249"/>
      <c r="AN26" s="84" t="s">
        <v>107</v>
      </c>
      <c r="AO26" s="249" t="s">
        <v>196</v>
      </c>
      <c r="AP26" s="249"/>
      <c r="AQ26" s="82">
        <v>0</v>
      </c>
      <c r="AR26" s="248" t="str">
        <f>U16</f>
        <v>郡上八幡</v>
      </c>
      <c r="AS26" s="248"/>
      <c r="AT26" s="248"/>
      <c r="AU26" s="248"/>
      <c r="AV26" s="248"/>
      <c r="AW26" s="262" t="s">
        <v>186</v>
      </c>
      <c r="AX26" s="249"/>
      <c r="AY26" s="249"/>
      <c r="AZ26" s="249"/>
      <c r="BA26" s="263"/>
    </row>
    <row r="27" spans="2:53" s="71" customFormat="1" ht="33.75" customHeight="1">
      <c r="B27" s="251">
        <f>B26+"０：40"</f>
        <v>0.4444444444444445</v>
      </c>
      <c r="C27" s="252"/>
      <c r="D27" s="252"/>
      <c r="E27" s="252"/>
      <c r="F27" s="252"/>
      <c r="G27" s="85" t="s">
        <v>139</v>
      </c>
      <c r="H27" s="248" t="str">
        <f>AG16</f>
        <v>コヴィーダ</v>
      </c>
      <c r="I27" s="248"/>
      <c r="J27" s="248"/>
      <c r="K27" s="248"/>
      <c r="L27" s="248"/>
      <c r="M27" s="248"/>
      <c r="N27" s="82">
        <v>0</v>
      </c>
      <c r="O27" s="247" t="s">
        <v>197</v>
      </c>
      <c r="P27" s="247"/>
      <c r="Q27" s="126" t="s">
        <v>207</v>
      </c>
      <c r="R27" s="247" t="s">
        <v>208</v>
      </c>
      <c r="S27" s="247"/>
      <c r="T27" s="82">
        <v>0</v>
      </c>
      <c r="U27" s="248" t="str">
        <f>AM16</f>
        <v>川辺</v>
      </c>
      <c r="V27" s="248"/>
      <c r="W27" s="248"/>
      <c r="X27" s="248"/>
      <c r="Y27" s="248"/>
      <c r="Z27" s="262" t="s">
        <v>187</v>
      </c>
      <c r="AA27" s="249"/>
      <c r="AB27" s="249"/>
      <c r="AC27" s="249"/>
      <c r="AD27" s="263"/>
      <c r="AE27" s="85" t="s">
        <v>109</v>
      </c>
      <c r="AF27" s="248" t="str">
        <f>AS16</f>
        <v>美濃</v>
      </c>
      <c r="AG27" s="248"/>
      <c r="AH27" s="248"/>
      <c r="AI27" s="248"/>
      <c r="AJ27" s="248"/>
      <c r="AK27" s="82">
        <v>1</v>
      </c>
      <c r="AL27" s="247" t="s">
        <v>205</v>
      </c>
      <c r="AM27" s="247"/>
      <c r="AN27" s="126" t="s">
        <v>207</v>
      </c>
      <c r="AO27" s="247" t="s">
        <v>206</v>
      </c>
      <c r="AP27" s="247"/>
      <c r="AQ27" s="82">
        <v>1</v>
      </c>
      <c r="AR27" s="248" t="str">
        <f>AY16</f>
        <v>山手</v>
      </c>
      <c r="AS27" s="248"/>
      <c r="AT27" s="248"/>
      <c r="AU27" s="248"/>
      <c r="AV27" s="248"/>
      <c r="AW27" s="262" t="s">
        <v>188</v>
      </c>
      <c r="AX27" s="249"/>
      <c r="AY27" s="249"/>
      <c r="AZ27" s="249"/>
      <c r="BA27" s="263"/>
    </row>
    <row r="28" spans="2:53" s="71" customFormat="1" ht="33.75" customHeight="1">
      <c r="B28" s="251">
        <f>B27+"０：60"</f>
        <v>0.48611111111111116</v>
      </c>
      <c r="C28" s="252"/>
      <c r="D28" s="252"/>
      <c r="E28" s="252"/>
      <c r="F28" s="252"/>
      <c r="G28" s="122" t="s">
        <v>110</v>
      </c>
      <c r="H28" s="261" t="s">
        <v>198</v>
      </c>
      <c r="I28" s="261"/>
      <c r="J28" s="261"/>
      <c r="K28" s="261"/>
      <c r="L28" s="261"/>
      <c r="M28" s="261"/>
      <c r="N28" s="82">
        <v>0</v>
      </c>
      <c r="O28" s="249" t="s">
        <v>199</v>
      </c>
      <c r="P28" s="249"/>
      <c r="Q28" s="86" t="s">
        <v>107</v>
      </c>
      <c r="R28" s="249" t="s">
        <v>217</v>
      </c>
      <c r="S28" s="249"/>
      <c r="T28" s="82">
        <v>2</v>
      </c>
      <c r="U28" s="248" t="s">
        <v>166</v>
      </c>
      <c r="V28" s="248"/>
      <c r="W28" s="248"/>
      <c r="X28" s="248"/>
      <c r="Y28" s="248"/>
      <c r="Z28" s="262" t="s">
        <v>200</v>
      </c>
      <c r="AA28" s="249"/>
      <c r="AB28" s="249"/>
      <c r="AC28" s="249"/>
      <c r="AD28" s="263"/>
      <c r="AE28" s="85" t="s">
        <v>111</v>
      </c>
      <c r="AF28" s="250" t="s">
        <v>156</v>
      </c>
      <c r="AG28" s="250"/>
      <c r="AH28" s="250"/>
      <c r="AI28" s="250"/>
      <c r="AJ28" s="250"/>
      <c r="AK28" s="82">
        <v>0</v>
      </c>
      <c r="AL28" s="247" t="s">
        <v>209</v>
      </c>
      <c r="AM28" s="247"/>
      <c r="AN28" s="126" t="s">
        <v>207</v>
      </c>
      <c r="AO28" s="247" t="s">
        <v>210</v>
      </c>
      <c r="AP28" s="247"/>
      <c r="AQ28" s="82">
        <v>0</v>
      </c>
      <c r="AR28" s="261" t="s">
        <v>211</v>
      </c>
      <c r="AS28" s="261"/>
      <c r="AT28" s="261"/>
      <c r="AU28" s="261"/>
      <c r="AV28" s="261"/>
      <c r="AW28" s="262" t="s">
        <v>212</v>
      </c>
      <c r="AX28" s="249"/>
      <c r="AY28" s="249"/>
      <c r="AZ28" s="249"/>
      <c r="BA28" s="263"/>
    </row>
    <row r="29" spans="2:53" s="71" customFormat="1" ht="33.75" customHeight="1">
      <c r="B29" s="251">
        <f>B28+"０：40"</f>
        <v>0.513888888888889</v>
      </c>
      <c r="C29" s="252"/>
      <c r="D29" s="252"/>
      <c r="E29" s="252"/>
      <c r="F29" s="252"/>
      <c r="G29" s="81" t="s">
        <v>161</v>
      </c>
      <c r="H29" s="253" t="s">
        <v>201</v>
      </c>
      <c r="I29" s="253"/>
      <c r="J29" s="253"/>
      <c r="K29" s="253"/>
      <c r="L29" s="253"/>
      <c r="M29" s="253"/>
      <c r="N29" s="121">
        <v>3</v>
      </c>
      <c r="O29" s="254" t="s">
        <v>202</v>
      </c>
      <c r="P29" s="254"/>
      <c r="Q29" s="84" t="s">
        <v>14</v>
      </c>
      <c r="R29" s="254" t="s">
        <v>203</v>
      </c>
      <c r="S29" s="254"/>
      <c r="T29" s="121">
        <v>2</v>
      </c>
      <c r="U29" s="246" t="s">
        <v>168</v>
      </c>
      <c r="V29" s="246"/>
      <c r="W29" s="246"/>
      <c r="X29" s="246"/>
      <c r="Y29" s="246"/>
      <c r="Z29" s="255" t="s">
        <v>204</v>
      </c>
      <c r="AA29" s="254"/>
      <c r="AB29" s="254"/>
      <c r="AC29" s="254"/>
      <c r="AD29" s="256"/>
      <c r="AE29" s="81" t="s">
        <v>162</v>
      </c>
      <c r="AF29" s="246" t="s">
        <v>213</v>
      </c>
      <c r="AG29" s="246"/>
      <c r="AH29" s="246"/>
      <c r="AI29" s="246"/>
      <c r="AJ29" s="246"/>
      <c r="AK29" s="121">
        <v>0</v>
      </c>
      <c r="AL29" s="247" t="s">
        <v>210</v>
      </c>
      <c r="AM29" s="247"/>
      <c r="AN29" s="126" t="s">
        <v>207</v>
      </c>
      <c r="AO29" s="247" t="s">
        <v>197</v>
      </c>
      <c r="AP29" s="247"/>
      <c r="AQ29" s="121">
        <v>0</v>
      </c>
      <c r="AR29" s="246" t="s">
        <v>214</v>
      </c>
      <c r="AS29" s="246"/>
      <c r="AT29" s="246"/>
      <c r="AU29" s="246"/>
      <c r="AV29" s="246"/>
      <c r="AW29" s="255" t="s">
        <v>215</v>
      </c>
      <c r="AX29" s="254"/>
      <c r="AY29" s="254"/>
      <c r="AZ29" s="254"/>
      <c r="BA29" s="256"/>
    </row>
    <row r="30" spans="2:53" s="71" customFormat="1" ht="33.75" customHeight="1">
      <c r="B30" s="264">
        <f>B29+"０：40"</f>
        <v>0.5416666666666667</v>
      </c>
      <c r="C30" s="265"/>
      <c r="D30" s="265"/>
      <c r="E30" s="265"/>
      <c r="F30" s="265"/>
      <c r="G30" s="87" t="s">
        <v>179</v>
      </c>
      <c r="H30" s="257" t="s">
        <v>198</v>
      </c>
      <c r="I30" s="257"/>
      <c r="J30" s="257"/>
      <c r="K30" s="257"/>
      <c r="L30" s="257"/>
      <c r="M30" s="257"/>
      <c r="N30" s="88">
        <v>2</v>
      </c>
      <c r="O30" s="266" t="s">
        <v>216</v>
      </c>
      <c r="P30" s="266"/>
      <c r="Q30" s="89" t="s">
        <v>107</v>
      </c>
      <c r="R30" s="249" t="s">
        <v>193</v>
      </c>
      <c r="S30" s="249"/>
      <c r="T30" s="88">
        <v>0</v>
      </c>
      <c r="U30" s="267" t="s">
        <v>156</v>
      </c>
      <c r="V30" s="267"/>
      <c r="W30" s="267"/>
      <c r="X30" s="267"/>
      <c r="Y30" s="267"/>
      <c r="Z30" s="258" t="s">
        <v>158</v>
      </c>
      <c r="AA30" s="259"/>
      <c r="AB30" s="259"/>
      <c r="AC30" s="259"/>
      <c r="AD30" s="260"/>
      <c r="AE30" s="90" t="s">
        <v>160</v>
      </c>
      <c r="AF30" s="259" t="s">
        <v>218</v>
      </c>
      <c r="AG30" s="259"/>
      <c r="AH30" s="259"/>
      <c r="AI30" s="259"/>
      <c r="AJ30" s="259"/>
      <c r="AK30" s="88">
        <v>1</v>
      </c>
      <c r="AL30" s="266" t="s">
        <v>219</v>
      </c>
      <c r="AM30" s="266"/>
      <c r="AN30" s="89" t="s">
        <v>107</v>
      </c>
      <c r="AO30" s="249" t="s">
        <v>193</v>
      </c>
      <c r="AP30" s="249"/>
      <c r="AQ30" s="88">
        <v>0</v>
      </c>
      <c r="AR30" s="257" t="s">
        <v>211</v>
      </c>
      <c r="AS30" s="257"/>
      <c r="AT30" s="257"/>
      <c r="AU30" s="257"/>
      <c r="AV30" s="257"/>
      <c r="AW30" s="258" t="s">
        <v>158</v>
      </c>
      <c r="AX30" s="259"/>
      <c r="AY30" s="259"/>
      <c r="AZ30" s="259"/>
      <c r="BA30" s="260"/>
    </row>
    <row r="32" spans="1:54" ht="24">
      <c r="A32" s="22"/>
      <c r="B32" s="22"/>
      <c r="C32" s="22"/>
      <c r="D32" s="22"/>
      <c r="E32" s="22"/>
      <c r="F32" s="22"/>
      <c r="G32" s="124" t="s">
        <v>112</v>
      </c>
      <c r="H32" s="124"/>
      <c r="I32" s="124"/>
      <c r="J32" s="22"/>
      <c r="K32" s="321" t="s">
        <v>221</v>
      </c>
      <c r="L32" s="321"/>
      <c r="M32" s="321"/>
      <c r="N32" s="321"/>
      <c r="O32" s="321"/>
      <c r="P32" s="321"/>
      <c r="Q32" s="321"/>
      <c r="R32" s="321"/>
      <c r="S32" s="321"/>
      <c r="T32" s="321"/>
      <c r="U32" s="321"/>
      <c r="V32" s="124" t="s">
        <v>113</v>
      </c>
      <c r="W32" s="22"/>
      <c r="X32" s="125"/>
      <c r="Y32" s="125"/>
      <c r="Z32" s="320" t="s">
        <v>222</v>
      </c>
      <c r="AA32" s="320"/>
      <c r="AB32" s="320"/>
      <c r="AC32" s="320"/>
      <c r="AD32" s="320"/>
      <c r="AE32" s="320"/>
      <c r="AF32" s="320"/>
      <c r="AG32" s="320"/>
      <c r="AH32" s="320"/>
      <c r="AI32" s="320"/>
      <c r="AJ32" s="320"/>
      <c r="AK32" s="124" t="s">
        <v>114</v>
      </c>
      <c r="AL32" s="125"/>
      <c r="AM32" s="125"/>
      <c r="AN32" s="320" t="s">
        <v>223</v>
      </c>
      <c r="AO32" s="320"/>
      <c r="AP32" s="320"/>
      <c r="AQ32" s="320"/>
      <c r="AR32" s="320"/>
      <c r="AS32" s="320"/>
      <c r="AT32" s="320"/>
      <c r="AU32" s="320"/>
      <c r="AV32" s="320"/>
      <c r="AW32" s="320"/>
      <c r="AX32" s="320"/>
      <c r="AY32" s="320"/>
      <c r="AZ32" s="320"/>
      <c r="BA32" s="22"/>
      <c r="BB32" s="22"/>
    </row>
    <row r="33" spans="1:41" ht="18.75">
      <c r="A33" s="22"/>
      <c r="B33" s="22"/>
      <c r="D33" s="22"/>
      <c r="E33" s="22"/>
      <c r="F33" s="22"/>
      <c r="G33" s="291" t="s">
        <v>191</v>
      </c>
      <c r="H33" s="291"/>
      <c r="I33" s="291"/>
      <c r="J33" s="291"/>
      <c r="K33" s="291"/>
      <c r="L33" s="291"/>
      <c r="M33" s="291"/>
      <c r="N33" s="291"/>
      <c r="O33" s="291"/>
      <c r="P33" s="291" t="s">
        <v>224</v>
      </c>
      <c r="Q33" s="291"/>
      <c r="R33" s="291"/>
      <c r="S33" s="291"/>
      <c r="T33" s="291"/>
      <c r="U33" s="291"/>
      <c r="V33" s="291"/>
      <c r="W33" s="291"/>
      <c r="X33" s="291"/>
      <c r="Y33" s="291"/>
      <c r="Z33" s="291"/>
      <c r="AA33" s="291"/>
      <c r="AB33" s="291"/>
      <c r="AC33" s="291"/>
      <c r="AD33" s="291"/>
      <c r="AE33" s="291"/>
      <c r="AF33" s="291"/>
      <c r="AG33" s="34"/>
      <c r="AH33" s="34"/>
      <c r="AI33" s="34"/>
      <c r="AJ33" s="34"/>
      <c r="AK33" s="34"/>
      <c r="AL33" s="34"/>
      <c r="AM33" s="34"/>
      <c r="AN33" s="34"/>
      <c r="AO33" s="34"/>
    </row>
    <row r="34" spans="2:32" ht="13.5">
      <c r="B34" s="107"/>
      <c r="C34" s="108"/>
      <c r="D34" s="108"/>
      <c r="E34" s="108"/>
      <c r="F34" s="107"/>
      <c r="G34" s="107"/>
      <c r="H34" s="183"/>
      <c r="I34" s="183"/>
      <c r="J34" s="183"/>
      <c r="K34" s="183"/>
      <c r="L34" s="183"/>
      <c r="M34" s="183"/>
      <c r="N34" s="183"/>
      <c r="O34" s="183"/>
      <c r="P34" s="107"/>
      <c r="Q34" s="108"/>
      <c r="R34" s="108"/>
      <c r="S34" s="107"/>
      <c r="T34" s="107"/>
      <c r="U34" s="107"/>
      <c r="V34" s="183"/>
      <c r="W34" s="183"/>
      <c r="X34" s="183"/>
      <c r="Y34" s="183"/>
      <c r="Z34" s="183"/>
      <c r="AA34" s="183"/>
      <c r="AB34" s="183"/>
      <c r="AC34" s="183"/>
      <c r="AD34" s="183"/>
      <c r="AE34" s="183"/>
      <c r="AF34" s="183"/>
    </row>
    <row r="35" spans="2:42" ht="13.5">
      <c r="B35" s="107" t="s">
        <v>125</v>
      </c>
      <c r="C35" s="108" t="s">
        <v>126</v>
      </c>
      <c r="D35" s="108"/>
      <c r="E35" s="108"/>
      <c r="F35" s="107"/>
      <c r="G35" s="107"/>
      <c r="H35" s="183" t="s">
        <v>175</v>
      </c>
      <c r="I35" s="183"/>
      <c r="J35" s="183"/>
      <c r="K35" s="183"/>
      <c r="L35" s="183"/>
      <c r="M35" s="183"/>
      <c r="N35" s="183"/>
      <c r="O35" s="183"/>
      <c r="P35" s="107" t="s">
        <v>127</v>
      </c>
      <c r="Q35" s="108" t="s">
        <v>128</v>
      </c>
      <c r="R35" s="108"/>
      <c r="S35" s="107"/>
      <c r="T35" s="107"/>
      <c r="U35" s="107"/>
      <c r="V35" s="183" t="s">
        <v>172</v>
      </c>
      <c r="W35" s="183"/>
      <c r="X35" s="183"/>
      <c r="Y35" s="183"/>
      <c r="Z35" s="183"/>
      <c r="AA35" s="183" t="s">
        <v>173</v>
      </c>
      <c r="AB35" s="183"/>
      <c r="AC35" s="183"/>
      <c r="AD35" s="183"/>
      <c r="AE35" s="183"/>
      <c r="AF35" s="183"/>
      <c r="AJ35" s="107"/>
      <c r="AK35" s="107"/>
      <c r="AL35" s="18" t="s">
        <v>129</v>
      </c>
      <c r="AN35" s="107"/>
      <c r="AO35" s="107"/>
      <c r="AP35" s="107"/>
    </row>
    <row r="36" spans="2:42" ht="13.5">
      <c r="B36" s="107"/>
      <c r="C36" s="108"/>
      <c r="D36" s="108"/>
      <c r="E36" s="108"/>
      <c r="F36" s="107"/>
      <c r="G36" s="107"/>
      <c r="H36" s="108"/>
      <c r="I36" s="108"/>
      <c r="J36" s="107"/>
      <c r="K36" s="107"/>
      <c r="L36" s="107"/>
      <c r="M36" s="108"/>
      <c r="N36" s="108"/>
      <c r="O36" s="108"/>
      <c r="P36" s="107"/>
      <c r="Q36" s="108"/>
      <c r="R36" s="108"/>
      <c r="S36" s="107"/>
      <c r="T36" s="107"/>
      <c r="U36" s="107"/>
      <c r="V36" s="107"/>
      <c r="W36" s="108"/>
      <c r="X36" s="108"/>
      <c r="Y36" s="107"/>
      <c r="Z36" s="107"/>
      <c r="AA36" s="107"/>
      <c r="AB36" s="107"/>
      <c r="AE36" s="107"/>
      <c r="AF36" s="108"/>
      <c r="AI36" s="107"/>
      <c r="AK36" s="107"/>
      <c r="AL36" s="18" t="s">
        <v>112</v>
      </c>
      <c r="AN36" s="107"/>
      <c r="AO36" s="18" t="s">
        <v>140</v>
      </c>
      <c r="AP36" s="107"/>
    </row>
    <row r="37" spans="2:43" ht="13.5">
      <c r="B37" s="107" t="s">
        <v>125</v>
      </c>
      <c r="C37" s="108" t="s">
        <v>131</v>
      </c>
      <c r="H37" s="108" t="s">
        <v>132</v>
      </c>
      <c r="Q37" s="108"/>
      <c r="S37" s="184" t="s">
        <v>225</v>
      </c>
      <c r="T37" s="184"/>
      <c r="U37" s="184"/>
      <c r="V37" s="184"/>
      <c r="W37" s="184"/>
      <c r="X37" s="184"/>
      <c r="Y37" s="184"/>
      <c r="Z37" s="184"/>
      <c r="AA37" s="184"/>
      <c r="AB37" s="184"/>
      <c r="AC37" s="184"/>
      <c r="AD37" s="184"/>
      <c r="AE37" s="184"/>
      <c r="AF37" s="184"/>
      <c r="AI37" s="107"/>
      <c r="AK37" s="107"/>
      <c r="AL37" s="18" t="s">
        <v>113</v>
      </c>
      <c r="AN37" s="107"/>
      <c r="AO37" s="18" t="s">
        <v>130</v>
      </c>
      <c r="AP37" s="107"/>
      <c r="AQ37" s="107"/>
    </row>
    <row r="38" spans="10:59" ht="18.75"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320"/>
      <c r="AG38" s="320"/>
      <c r="AH38" s="320"/>
      <c r="AI38" s="320"/>
      <c r="AJ38" s="320"/>
      <c r="AK38" s="320"/>
      <c r="AL38" s="320" t="s">
        <v>114</v>
      </c>
      <c r="AM38" s="320"/>
      <c r="AN38" s="320"/>
      <c r="AO38" s="320" t="s">
        <v>133</v>
      </c>
      <c r="AP38" s="320"/>
      <c r="AQ38" s="107"/>
      <c r="AS38" s="107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</row>
    <row r="39" spans="2:59" ht="18.75">
      <c r="B39" s="107"/>
      <c r="C39" s="108"/>
      <c r="D39" s="109" t="s">
        <v>127</v>
      </c>
      <c r="E39" s="110" t="s">
        <v>134</v>
      </c>
      <c r="F39" s="110"/>
      <c r="G39" s="110"/>
      <c r="H39" s="110"/>
      <c r="I39" s="110"/>
      <c r="J39" s="110"/>
      <c r="K39" s="110"/>
      <c r="L39" s="110"/>
      <c r="M39" s="111"/>
      <c r="N39" s="111"/>
      <c r="O39" s="289" t="s">
        <v>177</v>
      </c>
      <c r="P39" s="289"/>
      <c r="Q39" s="289"/>
      <c r="R39" s="289"/>
      <c r="S39" s="289"/>
      <c r="T39" s="289"/>
      <c r="U39" s="289"/>
      <c r="V39" s="289"/>
      <c r="W39" s="289"/>
      <c r="X39" s="289"/>
      <c r="Y39" s="289"/>
      <c r="Z39" s="289"/>
      <c r="AA39" s="289"/>
      <c r="AB39" s="289"/>
      <c r="AC39" s="289"/>
      <c r="AD39" s="289"/>
      <c r="AE39" s="110"/>
      <c r="AF39" s="110"/>
      <c r="AG39" s="111"/>
      <c r="AH39" s="111"/>
      <c r="AI39" s="34"/>
      <c r="AJ39" s="34"/>
      <c r="AK39" s="34"/>
      <c r="AL39" s="34"/>
      <c r="AM39" s="34"/>
      <c r="AN39" s="112"/>
      <c r="AO39" s="39"/>
      <c r="AP39" s="39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</row>
    <row r="40" spans="35:59" ht="17.25">
      <c r="AI40" s="42"/>
      <c r="AJ40" s="39"/>
      <c r="AK40" s="39"/>
      <c r="AL40" s="39"/>
      <c r="AM40" s="39"/>
      <c r="AN40" s="39"/>
      <c r="AO40" s="39"/>
      <c r="AP40" s="39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</row>
    <row r="41" spans="7:59" ht="17.25">
      <c r="G41" s="290" t="s">
        <v>178</v>
      </c>
      <c r="H41" s="290"/>
      <c r="I41" s="290"/>
      <c r="J41" s="290"/>
      <c r="K41" s="290"/>
      <c r="L41" s="290"/>
      <c r="M41" s="290"/>
      <c r="N41" s="290"/>
      <c r="O41" s="290"/>
      <c r="P41" s="290"/>
      <c r="Q41" s="290"/>
      <c r="R41" s="290"/>
      <c r="S41" s="290"/>
      <c r="T41" s="290"/>
      <c r="U41" s="290"/>
      <c r="V41" s="290"/>
      <c r="W41" s="290"/>
      <c r="X41" s="290"/>
      <c r="Y41" s="290"/>
      <c r="Z41" s="290"/>
      <c r="AA41" s="290"/>
      <c r="AB41" s="290"/>
      <c r="AC41" s="290"/>
      <c r="AD41" s="290"/>
      <c r="AE41" s="290"/>
      <c r="AF41" s="290"/>
      <c r="AG41" s="290"/>
      <c r="AH41" s="290"/>
      <c r="AI41" s="290"/>
      <c r="AJ41" s="39"/>
      <c r="AK41" s="39"/>
      <c r="AL41" s="39"/>
      <c r="AM41" s="39"/>
      <c r="AN41" s="39"/>
      <c r="AO41" s="39"/>
      <c r="AP41" s="39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</row>
    <row r="42" spans="35:59" ht="17.25">
      <c r="AI42" s="42"/>
      <c r="AJ42" s="39"/>
      <c r="AK42" s="39"/>
      <c r="AL42" s="39"/>
      <c r="AM42" s="39"/>
      <c r="AN42" s="39"/>
      <c r="AO42" s="39"/>
      <c r="AP42" s="39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</row>
    <row r="43" spans="35:59" ht="17.25">
      <c r="AI43" s="42"/>
      <c r="AJ43" s="39"/>
      <c r="AK43" s="39"/>
      <c r="AL43" s="39"/>
      <c r="AM43" s="39"/>
      <c r="AN43" s="39"/>
      <c r="AO43" s="39"/>
      <c r="AP43" s="39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</row>
    <row r="44" ht="13.5">
      <c r="AI44" s="42"/>
    </row>
    <row r="45" ht="13.5">
      <c r="AI45" s="42"/>
    </row>
    <row r="46" ht="13.5">
      <c r="AI46" s="42"/>
    </row>
    <row r="47" ht="13.5">
      <c r="AI47" s="42"/>
    </row>
  </sheetData>
  <sheetProtection/>
  <mergeCells count="106">
    <mergeCell ref="Z32:AJ32"/>
    <mergeCell ref="AN32:AZ32"/>
    <mergeCell ref="P33:AF33"/>
    <mergeCell ref="AF38:AP38"/>
    <mergeCell ref="S37:AF37"/>
    <mergeCell ref="AL30:AM30"/>
    <mergeCell ref="G33:O33"/>
    <mergeCell ref="AA35:AF35"/>
    <mergeCell ref="V35:Z35"/>
    <mergeCell ref="H35:O35"/>
    <mergeCell ref="AW26:BA26"/>
    <mergeCell ref="AW27:BA27"/>
    <mergeCell ref="H34:O34"/>
    <mergeCell ref="AA34:AF34"/>
    <mergeCell ref="V34:Z34"/>
    <mergeCell ref="B15:C15"/>
    <mergeCell ref="O15:P15"/>
    <mergeCell ref="H15:I15"/>
    <mergeCell ref="O39:AD39"/>
    <mergeCell ref="G41:AI41"/>
    <mergeCell ref="Z26:AD26"/>
    <mergeCell ref="Z27:AD27"/>
    <mergeCell ref="AF30:AJ30"/>
    <mergeCell ref="K21:L22"/>
    <mergeCell ref="K32:U32"/>
    <mergeCell ref="AS15:AT15"/>
    <mergeCell ref="U15:V15"/>
    <mergeCell ref="AG15:AH15"/>
    <mergeCell ref="AS1:BA1"/>
    <mergeCell ref="AT2:BA2"/>
    <mergeCell ref="AA4:AB5"/>
    <mergeCell ref="AA7:AB8"/>
    <mergeCell ref="AV13:AW14"/>
    <mergeCell ref="AY15:AZ15"/>
    <mergeCell ref="C1:AP2"/>
    <mergeCell ref="J11:K12"/>
    <mergeCell ref="AP11:AQ12"/>
    <mergeCell ref="E13:F14"/>
    <mergeCell ref="R13:S14"/>
    <mergeCell ref="AJ13:AK14"/>
    <mergeCell ref="AM15:AN15"/>
    <mergeCell ref="AW25:BA25"/>
    <mergeCell ref="B16:C21"/>
    <mergeCell ref="H16:I21"/>
    <mergeCell ref="O16:P21"/>
    <mergeCell ref="U16:V21"/>
    <mergeCell ref="AG16:AH21"/>
    <mergeCell ref="AS16:AT21"/>
    <mergeCell ref="AP21:AQ22"/>
    <mergeCell ref="AY16:AZ21"/>
    <mergeCell ref="AM16:AN21"/>
    <mergeCell ref="U26:Y26"/>
    <mergeCell ref="AF26:AJ26"/>
    <mergeCell ref="B25:F25"/>
    <mergeCell ref="G25:Y25"/>
    <mergeCell ref="Z25:AD25"/>
    <mergeCell ref="AE25:AV25"/>
    <mergeCell ref="AL26:AM26"/>
    <mergeCell ref="O24:S24"/>
    <mergeCell ref="B27:F27"/>
    <mergeCell ref="H27:M27"/>
    <mergeCell ref="O27:P27"/>
    <mergeCell ref="R27:S27"/>
    <mergeCell ref="U27:Y27"/>
    <mergeCell ref="B26:F26"/>
    <mergeCell ref="H26:M26"/>
    <mergeCell ref="O26:P26"/>
    <mergeCell ref="R26:S26"/>
    <mergeCell ref="B28:F28"/>
    <mergeCell ref="H28:M28"/>
    <mergeCell ref="O28:P28"/>
    <mergeCell ref="R28:S28"/>
    <mergeCell ref="U28:Y28"/>
    <mergeCell ref="Z28:AD28"/>
    <mergeCell ref="B30:F30"/>
    <mergeCell ref="H30:M30"/>
    <mergeCell ref="O30:P30"/>
    <mergeCell ref="R30:S30"/>
    <mergeCell ref="U30:Y30"/>
    <mergeCell ref="Z30:AD30"/>
    <mergeCell ref="AO30:AP30"/>
    <mergeCell ref="AR30:AV30"/>
    <mergeCell ref="AW30:BA30"/>
    <mergeCell ref="AL28:AM28"/>
    <mergeCell ref="AO28:AP28"/>
    <mergeCell ref="AR28:AV28"/>
    <mergeCell ref="AW28:BA28"/>
    <mergeCell ref="AO29:AP29"/>
    <mergeCell ref="AR29:AV29"/>
    <mergeCell ref="AW29:BA29"/>
    <mergeCell ref="B29:F29"/>
    <mergeCell ref="H29:M29"/>
    <mergeCell ref="O29:P29"/>
    <mergeCell ref="R29:S29"/>
    <mergeCell ref="U29:Y29"/>
    <mergeCell ref="Z29:AD29"/>
    <mergeCell ref="AL24:AP24"/>
    <mergeCell ref="AF29:AJ29"/>
    <mergeCell ref="AL29:AM29"/>
    <mergeCell ref="AO27:AP27"/>
    <mergeCell ref="AR27:AV27"/>
    <mergeCell ref="AO26:AP26"/>
    <mergeCell ref="AR26:AV26"/>
    <mergeCell ref="AL27:AM27"/>
    <mergeCell ref="AF28:AJ28"/>
    <mergeCell ref="AF27:AJ27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48" r:id="rId1"/>
  <rowBreaks count="1" manualBreakCount="1">
    <brk id="32" max="5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2F</dc:creator>
  <cp:keywords/>
  <dc:description/>
  <cp:lastModifiedBy>森藤</cp:lastModifiedBy>
  <cp:lastPrinted>2019-05-14T14:10:56Z</cp:lastPrinted>
  <dcterms:created xsi:type="dcterms:W3CDTF">2009-07-05T15:09:22Z</dcterms:created>
  <dcterms:modified xsi:type="dcterms:W3CDTF">2019-05-20T11:40:11Z</dcterms:modified>
  <cp:category/>
  <cp:version/>
  <cp:contentType/>
  <cp:contentStatus/>
</cp:coreProperties>
</file>